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Data01\desktop\ドロスJIS解説\"/>
    </mc:Choice>
  </mc:AlternateContent>
  <xr:revisionPtr revIDLastSave="0" documentId="13_ncr:1_{5ACC2062-E575-437B-A464-983DDB55341C}" xr6:coauthVersionLast="47" xr6:coauthVersionMax="47" xr10:uidLastSave="{00000000-0000-0000-0000-000000000000}"/>
  <bookViews>
    <workbookView xWindow="1125" yWindow="1125" windowWidth="17460" windowHeight="12975" xr2:uid="{A84CF925-53BA-4F43-81B2-1DDF9631B31E}"/>
  </bookViews>
  <sheets>
    <sheet name="Home page自動計算Program" sheetId="1" r:id="rId1"/>
  </sheets>
  <definedNames>
    <definedName name="_Hlk104703264" localSheetId="0">'Home page自動計算Program'!$B$9</definedName>
    <definedName name="OLE_LINK31" localSheetId="0">'Home page自動計算Program'!$D$183</definedName>
    <definedName name="_xlnm.Print_Area" localSheetId="0">'Home page自動計算Program'!$A$1:$S$209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97" i="1" l="1"/>
  <c r="J198" i="1"/>
  <c r="J199" i="1"/>
  <c r="J196" i="1"/>
  <c r="L178" i="1"/>
  <c r="L168" i="1"/>
  <c r="D168" i="1"/>
  <c r="D173" i="1"/>
  <c r="D178" i="1"/>
  <c r="J195" i="1"/>
  <c r="J194" i="1"/>
  <c r="J188" i="1"/>
  <c r="N177" i="1"/>
  <c r="N176" i="1"/>
  <c r="N175" i="1"/>
  <c r="J172" i="1"/>
  <c r="F172" i="1"/>
  <c r="J171" i="1"/>
  <c r="F171" i="1"/>
  <c r="J170" i="1"/>
  <c r="F170" i="1"/>
  <c r="N172" i="1"/>
  <c r="N171" i="1"/>
  <c r="N170" i="1"/>
  <c r="L173" i="1"/>
  <c r="Q172" i="1"/>
  <c r="Q171" i="1"/>
  <c r="Q170" i="1"/>
  <c r="J177" i="1"/>
  <c r="F177" i="1"/>
  <c r="J176" i="1"/>
  <c r="F176" i="1"/>
  <c r="Q177" i="1"/>
  <c r="Q176" i="1"/>
  <c r="Q175" i="1"/>
  <c r="J175" i="1"/>
  <c r="F175" i="1"/>
  <c r="J178" i="1" l="1"/>
  <c r="K171" i="1"/>
  <c r="K176" i="1"/>
  <c r="R171" i="1" s="1"/>
  <c r="K175" i="1"/>
  <c r="R175" i="1"/>
  <c r="K170" i="1"/>
  <c r="K177" i="1"/>
  <c r="R172" i="1" s="1"/>
  <c r="R170" i="1"/>
  <c r="J173" i="1"/>
  <c r="K172" i="1"/>
  <c r="Q173" i="1"/>
  <c r="Q178" i="1"/>
  <c r="K173" i="1" l="1"/>
  <c r="R176" i="1"/>
  <c r="R177" i="1"/>
  <c r="R173" i="1"/>
  <c r="S171" i="1" s="1"/>
  <c r="S170" i="1" l="1"/>
  <c r="S172" i="1"/>
  <c r="R178" i="1"/>
  <c r="S177" i="1" s="1"/>
  <c r="S173" i="1" l="1"/>
  <c r="S176" i="1"/>
  <c r="S175" i="1"/>
  <c r="S178" i="1" l="1"/>
  <c r="Q167" i="1"/>
  <c r="N167" i="1"/>
  <c r="J167" i="1"/>
  <c r="F167" i="1"/>
  <c r="Q166" i="1"/>
  <c r="N166" i="1"/>
  <c r="J166" i="1"/>
  <c r="F166" i="1"/>
  <c r="Q165" i="1"/>
  <c r="N165" i="1"/>
  <c r="J165" i="1"/>
  <c r="F165" i="1"/>
  <c r="Q158" i="1"/>
  <c r="N158" i="1"/>
  <c r="Q157" i="1"/>
  <c r="N157" i="1"/>
  <c r="Q156" i="1"/>
  <c r="N156" i="1"/>
  <c r="J158" i="1"/>
  <c r="F158" i="1"/>
  <c r="J157" i="1"/>
  <c r="F157" i="1"/>
  <c r="J156" i="1"/>
  <c r="F156" i="1"/>
  <c r="K166" i="1" l="1"/>
  <c r="K167" i="1"/>
  <c r="Q168" i="1"/>
  <c r="K165" i="1"/>
  <c r="R166" i="1"/>
  <c r="R165" i="1"/>
  <c r="J159" i="1"/>
  <c r="K157" i="1"/>
  <c r="R157" i="1" s="1"/>
  <c r="K158" i="1"/>
  <c r="R158" i="1" s="1"/>
  <c r="K156" i="1"/>
  <c r="R156" i="1" s="1"/>
  <c r="J168" i="1"/>
  <c r="R167" i="1"/>
  <c r="K168" i="1" l="1"/>
  <c r="R159" i="1"/>
  <c r="S158" i="1" s="1"/>
  <c r="K159" i="1"/>
  <c r="R168" i="1"/>
  <c r="S166" i="1" s="1"/>
  <c r="S157" i="1" l="1"/>
  <c r="S156" i="1"/>
  <c r="S159" i="1" s="1"/>
  <c r="S167" i="1"/>
  <c r="S165" i="1"/>
  <c r="S168" i="1" l="1"/>
  <c r="L102" i="1" l="1"/>
  <c r="Q101" i="1"/>
  <c r="N101" i="1"/>
  <c r="J101" i="1"/>
  <c r="F101" i="1"/>
  <c r="Q100" i="1"/>
  <c r="N100" i="1"/>
  <c r="J100" i="1"/>
  <c r="F100" i="1"/>
  <c r="Q99" i="1"/>
  <c r="N99" i="1"/>
  <c r="J99" i="1"/>
  <c r="F99" i="1"/>
  <c r="F94" i="1"/>
  <c r="J94" i="1"/>
  <c r="N94" i="1"/>
  <c r="Q94" i="1"/>
  <c r="F95" i="1"/>
  <c r="J95" i="1"/>
  <c r="N95" i="1"/>
  <c r="Q95" i="1"/>
  <c r="F96" i="1"/>
  <c r="J96" i="1"/>
  <c r="N96" i="1"/>
  <c r="Q96" i="1"/>
  <c r="L97" i="1"/>
  <c r="L117" i="1"/>
  <c r="Q116" i="1"/>
  <c r="N116" i="1"/>
  <c r="Q115" i="1"/>
  <c r="N115" i="1"/>
  <c r="Q114" i="1"/>
  <c r="N114" i="1"/>
  <c r="J116" i="1"/>
  <c r="F116" i="1"/>
  <c r="J115" i="1"/>
  <c r="F115" i="1"/>
  <c r="J114" i="1"/>
  <c r="F114" i="1"/>
  <c r="L112" i="1"/>
  <c r="Q111" i="1"/>
  <c r="N111" i="1"/>
  <c r="Q110" i="1"/>
  <c r="N110" i="1"/>
  <c r="Q109" i="1"/>
  <c r="N109" i="1"/>
  <c r="J111" i="1"/>
  <c r="F111" i="1"/>
  <c r="J110" i="1"/>
  <c r="F110" i="1"/>
  <c r="J109" i="1"/>
  <c r="F109" i="1"/>
  <c r="K94" i="1" l="1"/>
  <c r="K97" i="1" s="1"/>
  <c r="K99" i="1"/>
  <c r="K102" i="1" s="1"/>
  <c r="K101" i="1"/>
  <c r="R101" i="1" s="1"/>
  <c r="K100" i="1"/>
  <c r="R100" i="1" s="1"/>
  <c r="K95" i="1"/>
  <c r="R95" i="1" s="1"/>
  <c r="K96" i="1"/>
  <c r="R96" i="1" s="1"/>
  <c r="K110" i="1"/>
  <c r="R110" i="1" s="1"/>
  <c r="K115" i="1"/>
  <c r="R115" i="1" s="1"/>
  <c r="K116" i="1"/>
  <c r="R116" i="1" s="1"/>
  <c r="K111" i="1"/>
  <c r="R111" i="1" s="1"/>
  <c r="K114" i="1"/>
  <c r="R114" i="1" s="1"/>
  <c r="K109" i="1"/>
  <c r="R109" i="1" s="1"/>
  <c r="R94" i="1" l="1"/>
  <c r="R97" i="1" s="1"/>
  <c r="S94" i="1" s="1"/>
  <c r="R99" i="1"/>
  <c r="R102" i="1" s="1"/>
  <c r="S101" i="1" s="1"/>
  <c r="K112" i="1"/>
  <c r="K117" i="1"/>
  <c r="R112" i="1"/>
  <c r="S100" i="1" l="1"/>
  <c r="S99" i="1"/>
  <c r="S102" i="1" s="1"/>
  <c r="S110" i="1"/>
  <c r="R117" i="1"/>
  <c r="S95" i="1"/>
  <c r="S96" i="1"/>
  <c r="S97" i="1"/>
  <c r="S109" i="1"/>
  <c r="S111" i="1"/>
  <c r="S112" i="1" l="1"/>
  <c r="S114" i="1"/>
  <c r="S115" i="1"/>
  <c r="S116" i="1"/>
  <c r="S117" i="1" l="1"/>
</calcChain>
</file>

<file path=xl/sharedStrings.xml><?xml version="1.0" encoding="utf-8"?>
<sst xmlns="http://schemas.openxmlformats.org/spreadsheetml/2006/main" count="481" uniqueCount="235">
  <si>
    <t>理論的アプローチを簡単に述べる。</t>
    <rPh sb="0" eb="3">
      <t>リロンテキ</t>
    </rPh>
    <rPh sb="9" eb="11">
      <t>カンタン</t>
    </rPh>
    <rPh sb="12" eb="13">
      <t>ノ</t>
    </rPh>
    <phoneticPr fontId="1"/>
  </si>
  <si>
    <r>
      <t>　</t>
    </r>
    <r>
      <rPr>
        <sz val="11"/>
        <color theme="1"/>
        <rFont val="游ゴシック Medium"/>
        <family val="3"/>
        <charset val="128"/>
      </rPr>
      <t>今回改正される鉄鋼用アルミニウムドロス分析方法</t>
    </r>
    <r>
      <rPr>
        <sz val="11"/>
        <color theme="1"/>
        <rFont val="Times New Roman"/>
        <family val="1"/>
      </rPr>
      <t xml:space="preserve">JIS G2404 </t>
    </r>
    <r>
      <rPr>
        <sz val="10"/>
        <color theme="1"/>
        <rFont val="Times New Roman"/>
        <family val="1"/>
      </rPr>
      <t>2022</t>
    </r>
    <r>
      <rPr>
        <sz val="11"/>
        <color theme="1"/>
        <rFont val="游ゴシック"/>
        <family val="3"/>
        <charset val="128"/>
        <scheme val="minor"/>
      </rPr>
      <t>の解説に紙数の関係で記載できなかった詳細部分を，日本アルミニウム協会の</t>
    </r>
    <rPh sb="42" eb="44">
      <t>シスウ</t>
    </rPh>
    <rPh sb="45" eb="47">
      <t>カンケイ</t>
    </rPh>
    <phoneticPr fontId="1"/>
  </si>
  <si>
    <t>御厚意によりホームページに掲載する。</t>
    <phoneticPr fontId="1"/>
  </si>
  <si>
    <t>をエクセルを用いて簡単に計算する方法の一例を紹介する。</t>
    <phoneticPr fontId="1"/>
  </si>
  <si>
    <t>　ガスメーター法及び水量換算法のいずれも，基準物質（アルミ箔又はアルミ粉末）の塩酸との反応水素ガス量を基準として，アルミドロスの塩酸</t>
    <rPh sb="7" eb="9">
      <t>ホウオヨ</t>
    </rPh>
    <rPh sb="10" eb="15">
      <t>スイリョウカンサンホウ</t>
    </rPh>
    <rPh sb="21" eb="25">
      <t>キジュンブッシツ</t>
    </rPh>
    <rPh sb="29" eb="30">
      <t>ハク</t>
    </rPh>
    <rPh sb="30" eb="31">
      <t>マタ</t>
    </rPh>
    <rPh sb="35" eb="37">
      <t>フンマツ</t>
    </rPh>
    <rPh sb="39" eb="41">
      <t>エンサン</t>
    </rPh>
    <rPh sb="43" eb="45">
      <t>ハンノウ</t>
    </rPh>
    <rPh sb="45" eb="47">
      <t>スイソ</t>
    </rPh>
    <phoneticPr fontId="1"/>
  </si>
  <si>
    <t>との反応ガス量との比率を基に金属アルミニウム含有率を計算する方法である。</t>
    <rPh sb="9" eb="11">
      <t>ヒリツ</t>
    </rPh>
    <rPh sb="12" eb="13">
      <t>モト</t>
    </rPh>
    <rPh sb="14" eb="16">
      <t>キンゾク</t>
    </rPh>
    <rPh sb="22" eb="25">
      <t>ガンユウリツ</t>
    </rPh>
    <rPh sb="26" eb="28">
      <t>ケイサン</t>
    </rPh>
    <rPh sb="30" eb="32">
      <t>ホウホウ</t>
    </rPh>
    <phoneticPr fontId="1"/>
  </si>
  <si>
    <t>しかし，測定時の基準物質の試料はかりとり量とアルミニウムドロス試料のはかりとり量が異なるガスメーター法では単純な比較はできない。</t>
    <rPh sb="4" eb="7">
      <t>ソクテイジ</t>
    </rPh>
    <rPh sb="8" eb="12">
      <t>キジュンブッシツ</t>
    </rPh>
    <rPh sb="13" eb="15">
      <t>シリョウ</t>
    </rPh>
    <rPh sb="20" eb="21">
      <t>リョウ</t>
    </rPh>
    <rPh sb="31" eb="33">
      <t>シリョウ</t>
    </rPh>
    <rPh sb="39" eb="40">
      <t>リョウ</t>
    </rPh>
    <rPh sb="41" eb="42">
      <t>コト</t>
    </rPh>
    <phoneticPr fontId="1"/>
  </si>
  <si>
    <t>　アルミニウムと塩酸との反応水素ガスの発生量の理論値は計算で求める事が出来る，また同じ量のアルミニウムの塩酸との反応による実際の</t>
    <rPh sb="8" eb="10">
      <t>エンサン</t>
    </rPh>
    <rPh sb="12" eb="14">
      <t>ハンノウ</t>
    </rPh>
    <rPh sb="14" eb="16">
      <t>スイソ</t>
    </rPh>
    <rPh sb="19" eb="22">
      <t>ハッセイリョウ</t>
    </rPh>
    <rPh sb="23" eb="26">
      <t>リロンチ</t>
    </rPh>
    <rPh sb="27" eb="29">
      <t>ケイサン</t>
    </rPh>
    <rPh sb="30" eb="31">
      <t>モト</t>
    </rPh>
    <rPh sb="33" eb="34">
      <t>コト</t>
    </rPh>
    <rPh sb="35" eb="37">
      <t>デキ</t>
    </rPh>
    <rPh sb="41" eb="42">
      <t>オナ</t>
    </rPh>
    <rPh sb="43" eb="44">
      <t>リョウ</t>
    </rPh>
    <phoneticPr fontId="1"/>
  </si>
  <si>
    <r>
      <rPr>
        <b/>
        <sz val="11"/>
        <color theme="1"/>
        <rFont val="Times New Roman"/>
        <family val="1"/>
      </rPr>
      <t>JIS G2404 2022</t>
    </r>
    <r>
      <rPr>
        <b/>
        <sz val="11"/>
        <color theme="1"/>
        <rFont val="游ゴシック Medium"/>
        <family val="3"/>
        <charset val="128"/>
      </rPr>
      <t>の</t>
    </r>
    <r>
      <rPr>
        <sz val="11"/>
        <color theme="1"/>
        <rFont val="游ゴシック Medium"/>
        <family val="3"/>
        <charset val="128"/>
      </rPr>
      <t>本文中の</t>
    </r>
    <r>
      <rPr>
        <b/>
        <sz val="11"/>
        <color theme="1"/>
        <rFont val="Times New Roman"/>
        <family val="1"/>
      </rPr>
      <t>5.4.7.3</t>
    </r>
    <r>
      <rPr>
        <sz val="11"/>
        <color theme="1"/>
        <rFont val="游ゴシック Medium"/>
        <family val="3"/>
        <charset val="128"/>
      </rPr>
      <t>に記載の</t>
    </r>
    <r>
      <rPr>
        <sz val="11"/>
        <color theme="1"/>
        <rFont val="游ゴシック"/>
        <family val="3"/>
        <charset val="128"/>
        <scheme val="minor"/>
      </rPr>
      <t>「</t>
    </r>
    <r>
      <rPr>
        <b/>
        <sz val="11"/>
        <color theme="1"/>
        <rFont val="Times New Roman"/>
        <family val="1"/>
      </rPr>
      <t>5.4.7.3</t>
    </r>
    <r>
      <rPr>
        <sz val="11"/>
        <color theme="1"/>
        <rFont val="游ゴシック Medium"/>
        <family val="3"/>
        <charset val="128"/>
      </rPr>
      <t>　換算係数</t>
    </r>
    <r>
      <rPr>
        <b/>
        <i/>
        <sz val="11"/>
        <color theme="1"/>
        <rFont val="Times New Roman"/>
        <family val="1"/>
      </rPr>
      <t>F</t>
    </r>
    <r>
      <rPr>
        <b/>
        <vertAlign val="subscript"/>
        <sz val="11"/>
        <color theme="1"/>
        <rFont val="Times New Roman"/>
        <family val="1"/>
      </rPr>
      <t>1</t>
    </r>
    <r>
      <rPr>
        <sz val="11"/>
        <color theme="1"/>
        <rFont val="游ゴシック Medium"/>
        <family val="3"/>
        <charset val="128"/>
      </rPr>
      <t>の計算」，</t>
    </r>
    <r>
      <rPr>
        <sz val="11"/>
        <color theme="1"/>
        <rFont val="游ゴシック"/>
        <family val="3"/>
        <charset val="128"/>
        <scheme val="minor"/>
      </rPr>
      <t>「</t>
    </r>
    <r>
      <rPr>
        <b/>
        <sz val="11"/>
        <color theme="1"/>
        <rFont val="Times New Roman"/>
        <family val="1"/>
      </rPr>
      <t xml:space="preserve">5.4.8.2 </t>
    </r>
    <r>
      <rPr>
        <sz val="11"/>
        <color theme="1"/>
        <rFont val="Times New Roman"/>
        <family val="1"/>
      </rPr>
      <t xml:space="preserve"> </t>
    </r>
    <r>
      <rPr>
        <sz val="11"/>
        <color theme="1"/>
        <rFont val="游ゴシック Medium"/>
        <family val="3"/>
        <charset val="128"/>
      </rPr>
      <t>ガスメーター法による計</t>
    </r>
    <r>
      <rPr>
        <sz val="11"/>
        <color theme="1"/>
        <rFont val="游ゴシック"/>
        <family val="1"/>
        <charset val="128"/>
        <scheme val="minor"/>
      </rPr>
      <t>算」及び「</t>
    </r>
    <r>
      <rPr>
        <b/>
        <sz val="11"/>
        <color theme="1"/>
        <rFont val="游ゴシック"/>
        <family val="3"/>
        <charset val="128"/>
        <scheme val="minor"/>
      </rPr>
      <t>5.4.8.3</t>
    </r>
    <r>
      <rPr>
        <sz val="11"/>
        <color theme="1"/>
        <rFont val="游ゴシック"/>
        <family val="1"/>
        <charset val="128"/>
        <scheme val="minor"/>
      </rPr>
      <t xml:space="preserve">  水量換算法の計算」</t>
    </r>
    <phoneticPr fontId="1"/>
  </si>
  <si>
    <r>
      <t>測定値の絶対値は異なるが，比率は一定である。この両者の比率を換算係数と定義し，</t>
    </r>
    <r>
      <rPr>
        <b/>
        <i/>
        <sz val="11"/>
        <color theme="1"/>
        <rFont val="Times New Roman"/>
        <family val="1"/>
      </rPr>
      <t>F</t>
    </r>
    <r>
      <rPr>
        <vertAlign val="subscript"/>
        <sz val="11"/>
        <color theme="1"/>
        <rFont val="Times New Roman"/>
        <family val="1"/>
      </rPr>
      <t>1</t>
    </r>
    <r>
      <rPr>
        <sz val="11"/>
        <color theme="1"/>
        <rFont val="游ゴシック Medium"/>
        <family val="3"/>
        <charset val="128"/>
      </rPr>
      <t>と書く。</t>
    </r>
    <rPh sb="0" eb="3">
      <t>ソクテイチ</t>
    </rPh>
    <rPh sb="4" eb="7">
      <t>ゼッタイチ</t>
    </rPh>
    <rPh sb="8" eb="9">
      <t>コト</t>
    </rPh>
    <rPh sb="13" eb="15">
      <t>ヒリツ</t>
    </rPh>
    <rPh sb="16" eb="18">
      <t>イッテイ</t>
    </rPh>
    <rPh sb="24" eb="26">
      <t>リョウシャ</t>
    </rPh>
    <rPh sb="27" eb="29">
      <t>ヒリツ</t>
    </rPh>
    <rPh sb="30" eb="34">
      <t>カンサンケイスウ</t>
    </rPh>
    <rPh sb="35" eb="37">
      <t>テイギ</t>
    </rPh>
    <rPh sb="42" eb="43">
      <t>カ</t>
    </rPh>
    <phoneticPr fontId="1"/>
  </si>
  <si>
    <t>　この理論発生ガス量と実発生量との比率，即ち，換算係数はアルミニウムドロスの場合においても成り立つ。</t>
    <rPh sb="3" eb="7">
      <t>リロンハッセイ</t>
    </rPh>
    <rPh sb="9" eb="10">
      <t>リョウ</t>
    </rPh>
    <rPh sb="11" eb="12">
      <t>ジツ</t>
    </rPh>
    <rPh sb="12" eb="15">
      <t>ハッセイリョウ</t>
    </rPh>
    <rPh sb="17" eb="19">
      <t>ヒリツ</t>
    </rPh>
    <rPh sb="20" eb="21">
      <t>スナワ</t>
    </rPh>
    <rPh sb="23" eb="27">
      <t>カンサンケイスウ</t>
    </rPh>
    <rPh sb="38" eb="40">
      <t>バアイ</t>
    </rPh>
    <rPh sb="45" eb="46">
      <t>ナ</t>
    </rPh>
    <rPh sb="47" eb="48">
      <t>タ</t>
    </rPh>
    <phoneticPr fontId="1"/>
  </si>
  <si>
    <t>　　</t>
    <phoneticPr fontId="15"/>
  </si>
  <si>
    <t>ここで</t>
    <phoneticPr fontId="15"/>
  </si>
  <si>
    <t>試料中の金属アルミニウム含有率［％（質量分率）］</t>
    <rPh sb="0" eb="2">
      <t>シリョウ</t>
    </rPh>
    <rPh sb="2" eb="3">
      <t>チュウ</t>
    </rPh>
    <rPh sb="4" eb="6">
      <t>キンゾク</t>
    </rPh>
    <rPh sb="12" eb="15">
      <t>ガンユウリツ</t>
    </rPh>
    <rPh sb="18" eb="22">
      <t>シツリョウブンリツ</t>
    </rPh>
    <phoneticPr fontId="15"/>
  </si>
  <si>
    <t>アルミニウムドロス試料の塩酸溶解時の発生水素ガス量（ℓ)</t>
    <rPh sb="8" eb="10">
      <t>シリョウ</t>
    </rPh>
    <rPh sb="11" eb="15">
      <t>エンサンヨウカイ</t>
    </rPh>
    <rPh sb="15" eb="16">
      <t>ジ</t>
    </rPh>
    <rPh sb="17" eb="21">
      <t>ハッセイスイソ</t>
    </rPh>
    <rPh sb="23" eb="24">
      <t>リョウ</t>
    </rPh>
    <phoneticPr fontId="15"/>
  </si>
  <si>
    <t>アルミニウムドロス試料のはかりとり量(g)</t>
    <rPh sb="9" eb="11">
      <t>シリョウ</t>
    </rPh>
    <rPh sb="17" eb="18">
      <t>リョウ</t>
    </rPh>
    <phoneticPr fontId="15"/>
  </si>
  <si>
    <t>塩酸溶解時の発生ガス温度(℃)</t>
    <rPh sb="0" eb="5">
      <t>エンサンヨウカイジ</t>
    </rPh>
    <rPh sb="6" eb="8">
      <t>ハッセイ</t>
    </rPh>
    <rPh sb="10" eb="12">
      <t>オンド</t>
    </rPh>
    <phoneticPr fontId="15"/>
  </si>
  <si>
    <t>基準物質のはかりとり量(g)</t>
    <rPh sb="0" eb="4">
      <t>キジュンブッシツ</t>
    </rPh>
    <rPh sb="10" eb="11">
      <t>リョウ</t>
    </rPh>
    <phoneticPr fontId="15"/>
  </si>
  <si>
    <t>基準物質の純度［％（質量分率）］</t>
    <rPh sb="0" eb="4">
      <t>キジュンブッシツ</t>
    </rPh>
    <rPh sb="5" eb="7">
      <t>ジュンド</t>
    </rPh>
    <phoneticPr fontId="15"/>
  </si>
  <si>
    <t>基準物質の塩酸溶解時の発生水素ガス量（ℓ)</t>
    <rPh sb="0" eb="4">
      <t>キジュンブッシツ</t>
    </rPh>
    <rPh sb="4" eb="8">
      <t>エンサンヨウカイ</t>
    </rPh>
    <rPh sb="8" eb="9">
      <t>ジ</t>
    </rPh>
    <rPh sb="10" eb="14">
      <t>ハッセイスイソ</t>
    </rPh>
    <rPh sb="16" eb="17">
      <t>リョウ</t>
    </rPh>
    <phoneticPr fontId="15"/>
  </si>
  <si>
    <t>基準物資の塩酸溶解時の発生ガス温度(℃)</t>
    <rPh sb="0" eb="4">
      <t>キジュンブッシ</t>
    </rPh>
    <rPh sb="5" eb="10">
      <t>エンサンヨウカイジ</t>
    </rPh>
    <rPh sb="11" eb="13">
      <t>ハッセイ</t>
    </rPh>
    <rPh sb="15" eb="17">
      <t>オンド</t>
    </rPh>
    <phoneticPr fontId="15"/>
  </si>
  <si>
    <r>
      <t>　　を</t>
    </r>
    <r>
      <rPr>
        <b/>
        <i/>
        <sz val="11"/>
        <color theme="1"/>
        <rFont val="Times New Roman"/>
        <family val="1"/>
      </rPr>
      <t>V</t>
    </r>
    <r>
      <rPr>
        <b/>
        <vertAlign val="subscript"/>
        <sz val="11"/>
        <color theme="1"/>
        <rFont val="Times New Roman"/>
        <family val="1"/>
      </rPr>
      <t>01</t>
    </r>
    <r>
      <rPr>
        <vertAlign val="subscript"/>
        <sz val="11"/>
        <color theme="1"/>
        <rFont val="Times New Roman"/>
        <family val="1"/>
      </rPr>
      <t xml:space="preserve"> </t>
    </r>
    <r>
      <rPr>
        <sz val="11"/>
        <color theme="1"/>
        <rFont val="游ゴシック Medium"/>
        <family val="3"/>
        <charset val="128"/>
      </rPr>
      <t>とすると，換算係数</t>
    </r>
    <r>
      <rPr>
        <b/>
        <sz val="11"/>
        <color theme="1"/>
        <rFont val="游ゴシック Medium"/>
        <family val="3"/>
        <charset val="128"/>
      </rPr>
      <t xml:space="preserve"> </t>
    </r>
    <r>
      <rPr>
        <b/>
        <i/>
        <sz val="11"/>
        <color theme="1"/>
        <rFont val="Times New Roman"/>
        <family val="1"/>
      </rPr>
      <t>F</t>
    </r>
    <r>
      <rPr>
        <b/>
        <vertAlign val="subscript"/>
        <sz val="11"/>
        <color theme="1"/>
        <rFont val="Times New Roman"/>
        <family val="1"/>
      </rPr>
      <t>1</t>
    </r>
    <r>
      <rPr>
        <b/>
        <sz val="11"/>
        <color theme="1"/>
        <rFont val="Times New Roman"/>
        <family val="1"/>
      </rPr>
      <t xml:space="preserve"> </t>
    </r>
    <r>
      <rPr>
        <sz val="11"/>
        <color theme="1"/>
        <rFont val="游ゴシック Medium"/>
        <family val="3"/>
        <charset val="128"/>
      </rPr>
      <t>は式(1) で表される。</t>
    </r>
    <rPh sb="12" eb="16">
      <t>カンサンケイスウ</t>
    </rPh>
    <rPh sb="21" eb="22">
      <t>シキ</t>
    </rPh>
    <rPh sb="27" eb="28">
      <t>アラワ</t>
    </rPh>
    <phoneticPr fontId="15"/>
  </si>
  <si>
    <t>水量換算法では基準物質もアルミドロス試料もいずれも1ｇであるので比の計算で求めることは可能だが，分析精度は落ちる。</t>
    <rPh sb="34" eb="36">
      <t>ケイサン</t>
    </rPh>
    <rPh sb="37" eb="38">
      <t>モト</t>
    </rPh>
    <rPh sb="43" eb="45">
      <t>カノウ</t>
    </rPh>
    <rPh sb="48" eb="52">
      <t>ブンセキセイド</t>
    </rPh>
    <rPh sb="53" eb="54">
      <t>オ</t>
    </rPh>
    <phoneticPr fontId="1"/>
  </si>
  <si>
    <r>
      <t>①　アルミニウムが塩酸溶解により発生した水素ガスの実測値を</t>
    </r>
    <r>
      <rPr>
        <i/>
        <sz val="11"/>
        <color theme="1"/>
        <rFont val="Times New Roman"/>
        <family val="1"/>
      </rPr>
      <t>V</t>
    </r>
    <r>
      <rPr>
        <vertAlign val="subscript"/>
        <sz val="11"/>
        <color theme="1"/>
        <rFont val="Times New Roman"/>
        <family val="1"/>
      </rPr>
      <t>1</t>
    </r>
    <r>
      <rPr>
        <sz val="11"/>
        <color theme="1"/>
        <rFont val="游ゴシック Medium"/>
        <family val="3"/>
        <charset val="128"/>
      </rPr>
      <t>（</t>
    </r>
    <r>
      <rPr>
        <sz val="11"/>
        <color theme="1"/>
        <rFont val="Times New Roman"/>
        <family val="1"/>
      </rPr>
      <t>L</t>
    </r>
    <r>
      <rPr>
        <sz val="11"/>
        <color theme="1"/>
        <rFont val="游ゴシック Medium"/>
        <family val="3"/>
        <charset val="128"/>
      </rPr>
      <t>）とすると，理論水素ガス量</t>
    </r>
    <rPh sb="9" eb="13">
      <t>エンサンヨウカイ</t>
    </rPh>
    <rPh sb="16" eb="18">
      <t>ハッセイ</t>
    </rPh>
    <rPh sb="20" eb="22">
      <t>スイソ</t>
    </rPh>
    <rPh sb="27" eb="28">
      <t>チ</t>
    </rPh>
    <rPh sb="39" eb="43">
      <t>リロンスイソ</t>
    </rPh>
    <rPh sb="45" eb="46">
      <t>リョウ</t>
    </rPh>
    <phoneticPr fontId="15"/>
  </si>
  <si>
    <r>
      <rPr>
        <i/>
        <sz val="11"/>
        <color theme="1"/>
        <rFont val="Times New Roman"/>
        <family val="1"/>
      </rPr>
      <t>P</t>
    </r>
    <r>
      <rPr>
        <i/>
        <sz val="11"/>
        <color theme="1"/>
        <rFont val="游ゴシック Medium"/>
        <family val="3"/>
        <charset val="128"/>
      </rPr>
      <t>　</t>
    </r>
    <r>
      <rPr>
        <i/>
        <sz val="11"/>
        <color theme="1"/>
        <rFont val="Times New Roman"/>
        <family val="1"/>
      </rPr>
      <t xml:space="preserve"> </t>
    </r>
    <r>
      <rPr>
        <sz val="11"/>
        <color theme="1"/>
        <rFont val="Times New Roman"/>
        <family val="1"/>
      </rPr>
      <t>:</t>
    </r>
    <r>
      <rPr>
        <sz val="11"/>
        <color theme="1"/>
        <rFont val="游ゴシック Medium"/>
        <family val="3"/>
        <charset val="128"/>
      </rPr>
      <t>　</t>
    </r>
    <phoneticPr fontId="15"/>
  </si>
  <si>
    <r>
      <rPr>
        <i/>
        <sz val="11"/>
        <color theme="1"/>
        <rFont val="Times New Roman"/>
        <family val="1"/>
      </rPr>
      <t>V</t>
    </r>
    <r>
      <rPr>
        <vertAlign val="subscript"/>
        <sz val="11"/>
        <color theme="1"/>
        <rFont val="Times New Roman"/>
        <family val="1"/>
      </rPr>
      <t>2</t>
    </r>
    <r>
      <rPr>
        <vertAlign val="subscript"/>
        <sz val="11"/>
        <color theme="1"/>
        <rFont val="游ゴシック Medium"/>
        <family val="3"/>
        <charset val="128"/>
      </rPr>
      <t xml:space="preserve">　 </t>
    </r>
    <r>
      <rPr>
        <sz val="11"/>
        <color theme="1"/>
        <rFont val="游ゴシック Medium"/>
        <family val="3"/>
        <charset val="128"/>
      </rPr>
      <t>:</t>
    </r>
    <phoneticPr fontId="15"/>
  </si>
  <si>
    <r>
      <rPr>
        <i/>
        <sz val="11"/>
        <color theme="1"/>
        <rFont val="Times New Roman"/>
        <family val="1"/>
      </rPr>
      <t>W</t>
    </r>
    <r>
      <rPr>
        <vertAlign val="subscript"/>
        <sz val="11"/>
        <color theme="1"/>
        <rFont val="Times New Roman"/>
        <family val="1"/>
      </rPr>
      <t xml:space="preserve">2  </t>
    </r>
    <r>
      <rPr>
        <sz val="11"/>
        <color theme="1"/>
        <rFont val="游ゴシック Medium"/>
        <family val="3"/>
        <charset val="128"/>
      </rPr>
      <t>：</t>
    </r>
    <phoneticPr fontId="15"/>
  </si>
  <si>
    <r>
      <rPr>
        <i/>
        <sz val="11"/>
        <color theme="1"/>
        <rFont val="Times New Roman"/>
        <family val="1"/>
      </rPr>
      <t>t</t>
    </r>
    <r>
      <rPr>
        <vertAlign val="subscript"/>
        <sz val="11"/>
        <color theme="1"/>
        <rFont val="Times New Roman"/>
        <family val="1"/>
      </rPr>
      <t>2</t>
    </r>
    <r>
      <rPr>
        <sz val="11"/>
        <color theme="1"/>
        <rFont val="游ゴシック Medium"/>
        <family val="3"/>
        <charset val="128"/>
      </rPr>
      <t>　：</t>
    </r>
    <phoneticPr fontId="15"/>
  </si>
  <si>
    <r>
      <rPr>
        <i/>
        <sz val="11"/>
        <color theme="1"/>
        <rFont val="Times New Roman"/>
        <family val="1"/>
      </rPr>
      <t>F</t>
    </r>
    <r>
      <rPr>
        <vertAlign val="subscript"/>
        <sz val="11"/>
        <color theme="1"/>
        <rFont val="Times New Roman"/>
        <family val="1"/>
      </rPr>
      <t>1</t>
    </r>
    <r>
      <rPr>
        <sz val="11"/>
        <color theme="1"/>
        <rFont val="游ゴシック Medium"/>
        <family val="3"/>
        <charset val="128"/>
      </rPr>
      <t xml:space="preserve">  ：</t>
    </r>
    <phoneticPr fontId="15"/>
  </si>
  <si>
    <r>
      <rPr>
        <i/>
        <sz val="11"/>
        <color theme="1"/>
        <rFont val="Times New Roman"/>
        <family val="1"/>
      </rPr>
      <t>W</t>
    </r>
    <r>
      <rPr>
        <vertAlign val="subscript"/>
        <sz val="11"/>
        <color theme="1"/>
        <rFont val="Times New Roman"/>
        <family val="1"/>
      </rPr>
      <t xml:space="preserve">1 </t>
    </r>
    <r>
      <rPr>
        <vertAlign val="subscript"/>
        <sz val="11"/>
        <color theme="1"/>
        <rFont val="游ゴシック Medium"/>
        <family val="3"/>
        <charset val="128"/>
      </rPr>
      <t xml:space="preserve">  </t>
    </r>
    <r>
      <rPr>
        <sz val="11"/>
        <color theme="1"/>
        <rFont val="游ゴシック Medium"/>
        <family val="3"/>
        <charset val="128"/>
      </rPr>
      <t>：</t>
    </r>
    <phoneticPr fontId="15"/>
  </si>
  <si>
    <r>
      <rPr>
        <i/>
        <sz val="11"/>
        <color theme="1"/>
        <rFont val="Times New Roman"/>
        <family val="1"/>
      </rPr>
      <t>V</t>
    </r>
    <r>
      <rPr>
        <vertAlign val="subscript"/>
        <sz val="11"/>
        <color theme="1"/>
        <rFont val="Times New Roman"/>
        <family val="1"/>
      </rPr>
      <t>1</t>
    </r>
    <r>
      <rPr>
        <vertAlign val="subscript"/>
        <sz val="11"/>
        <color theme="1"/>
        <rFont val="游ゴシック Medium"/>
        <family val="3"/>
        <charset val="128"/>
      </rPr>
      <t xml:space="preserve">　 </t>
    </r>
    <r>
      <rPr>
        <sz val="11"/>
        <color theme="1"/>
        <rFont val="游ゴシック Medium"/>
        <family val="3"/>
        <charset val="128"/>
      </rPr>
      <t>:</t>
    </r>
    <phoneticPr fontId="15"/>
  </si>
  <si>
    <r>
      <rPr>
        <i/>
        <sz val="11"/>
        <color theme="1"/>
        <rFont val="Times New Roman"/>
        <family val="1"/>
      </rPr>
      <t>t</t>
    </r>
    <r>
      <rPr>
        <vertAlign val="subscript"/>
        <sz val="11"/>
        <color theme="1"/>
        <rFont val="Times New Roman"/>
        <family val="1"/>
      </rPr>
      <t>1</t>
    </r>
    <r>
      <rPr>
        <sz val="11"/>
        <color theme="1"/>
        <rFont val="游ゴシック Medium"/>
        <family val="3"/>
        <charset val="128"/>
      </rPr>
      <t>　：</t>
    </r>
    <phoneticPr fontId="15"/>
  </si>
  <si>
    <r>
      <rPr>
        <sz val="11"/>
        <color theme="1"/>
        <rFont val="Times New Roman"/>
        <family val="1"/>
      </rPr>
      <t>P</t>
    </r>
    <r>
      <rPr>
        <vertAlign val="subscript"/>
        <sz val="11"/>
        <color theme="1"/>
        <rFont val="Times New Roman"/>
        <family val="1"/>
      </rPr>
      <t>0</t>
    </r>
    <r>
      <rPr>
        <vertAlign val="subscript"/>
        <sz val="11"/>
        <color theme="1"/>
        <rFont val="游ゴシック Medium"/>
        <family val="3"/>
        <charset val="128"/>
      </rPr>
      <t xml:space="preserve">     </t>
    </r>
    <r>
      <rPr>
        <sz val="11"/>
        <color theme="1"/>
        <rFont val="游ゴシック Medium"/>
        <family val="3"/>
        <charset val="128"/>
      </rPr>
      <t>：</t>
    </r>
    <phoneticPr fontId="15"/>
  </si>
  <si>
    <t>式(3)で計算した，基準物質の測定から得られた換算係数</t>
    <rPh sb="0" eb="1">
      <t>シキ</t>
    </rPh>
    <rPh sb="5" eb="7">
      <t>ケイサン</t>
    </rPh>
    <rPh sb="10" eb="14">
      <t>キジュンブッシツ</t>
    </rPh>
    <rPh sb="15" eb="17">
      <t>ソクテイ</t>
    </rPh>
    <rPh sb="19" eb="20">
      <t>エ</t>
    </rPh>
    <rPh sb="23" eb="27">
      <t>カンサンケイスウ</t>
    </rPh>
    <phoneticPr fontId="15"/>
  </si>
  <si>
    <r>
      <t>　 以上から，求めるアルミニウムドロス試料の金属アルミニウム含有率</t>
    </r>
    <r>
      <rPr>
        <i/>
        <sz val="11"/>
        <color theme="1"/>
        <rFont val="游ゴシック Medium"/>
        <family val="3"/>
        <charset val="128"/>
      </rPr>
      <t>P</t>
    </r>
    <r>
      <rPr>
        <sz val="11"/>
        <color theme="1"/>
        <rFont val="游ゴシック Medium"/>
        <family val="3"/>
        <charset val="128"/>
      </rPr>
      <t>が得られる。</t>
    </r>
    <rPh sb="2" eb="4">
      <t>イジョウ</t>
    </rPh>
    <rPh sb="7" eb="8">
      <t>モト</t>
    </rPh>
    <rPh sb="19" eb="21">
      <t>シリョウ</t>
    </rPh>
    <rPh sb="22" eb="24">
      <t>キンゾク</t>
    </rPh>
    <rPh sb="30" eb="33">
      <t>ガンユウリツ</t>
    </rPh>
    <rPh sb="35" eb="36">
      <t>エ</t>
    </rPh>
    <phoneticPr fontId="15"/>
  </si>
  <si>
    <r>
      <rPr>
        <sz val="11"/>
        <color theme="1"/>
        <rFont val="Arial Unicode MS"/>
        <family val="2"/>
        <charset val="128"/>
      </rPr>
      <t>　　</t>
    </r>
    <r>
      <rPr>
        <sz val="11"/>
        <color theme="1"/>
        <rFont val="游ゴシック"/>
        <family val="2"/>
        <charset val="128"/>
      </rPr>
      <t>　</t>
    </r>
    <r>
      <rPr>
        <sz val="11"/>
        <color theme="1"/>
        <rFont val="Times New Roman"/>
        <family val="1"/>
      </rPr>
      <t>2Al+6HCl=2AlCl</t>
    </r>
    <r>
      <rPr>
        <vertAlign val="subscript"/>
        <sz val="11"/>
        <color theme="1"/>
        <rFont val="Times New Roman"/>
        <family val="1"/>
      </rPr>
      <t>3</t>
    </r>
    <r>
      <rPr>
        <sz val="11"/>
        <color theme="1"/>
        <rFont val="Times New Roman"/>
        <family val="1"/>
      </rPr>
      <t>+3H</t>
    </r>
    <r>
      <rPr>
        <vertAlign val="subscript"/>
        <sz val="11"/>
        <color theme="1"/>
        <rFont val="Times New Roman"/>
        <family val="1"/>
      </rPr>
      <t>2</t>
    </r>
    <r>
      <rPr>
        <sz val="11"/>
        <color theme="1"/>
        <rFont val="Arial Unicode MS"/>
        <family val="2"/>
        <charset val="128"/>
      </rPr>
      <t>　</t>
    </r>
    <phoneticPr fontId="15"/>
  </si>
  <si>
    <t>　　である。</t>
    <phoneticPr fontId="1"/>
  </si>
  <si>
    <t>②　アルミニウムと塩酸の化学反応式は</t>
    <rPh sb="9" eb="11">
      <t>エンサン</t>
    </rPh>
    <rPh sb="12" eb="17">
      <t>カガクハンノウシキ</t>
    </rPh>
    <phoneticPr fontId="1"/>
  </si>
  <si>
    <r>
      <t>⑤　式(3)の各ファクターは既知の数字であるから</t>
    </r>
    <r>
      <rPr>
        <b/>
        <i/>
        <sz val="11"/>
        <color theme="1"/>
        <rFont val="Times New Roman"/>
        <family val="1"/>
      </rPr>
      <t>F</t>
    </r>
    <r>
      <rPr>
        <b/>
        <vertAlign val="subscript"/>
        <sz val="11"/>
        <color theme="1"/>
        <rFont val="Times New Roman"/>
        <family val="1"/>
      </rPr>
      <t>1</t>
    </r>
    <r>
      <rPr>
        <sz val="11"/>
        <color theme="1"/>
        <rFont val="游ゴシック Medium"/>
        <family val="3"/>
        <charset val="128"/>
      </rPr>
      <t>を計算できる。</t>
    </r>
    <rPh sb="2" eb="3">
      <t>シキ</t>
    </rPh>
    <rPh sb="7" eb="8">
      <t>カク</t>
    </rPh>
    <rPh sb="14" eb="16">
      <t>キチ</t>
    </rPh>
    <rPh sb="17" eb="19">
      <t>スウジ</t>
    </rPh>
    <rPh sb="27" eb="29">
      <t>ケイサン</t>
    </rPh>
    <phoneticPr fontId="15"/>
  </si>
  <si>
    <t>Excel での計算方法</t>
    <rPh sb="8" eb="12">
      <t>ケイサンホウホウ</t>
    </rPh>
    <phoneticPr fontId="1"/>
  </si>
  <si>
    <r>
      <t>W</t>
    </r>
    <r>
      <rPr>
        <vertAlign val="subscript"/>
        <sz val="10"/>
        <color rgb="FF000000"/>
        <rFont val="Times New Roman"/>
        <family val="1"/>
      </rPr>
      <t>1</t>
    </r>
  </si>
  <si>
    <r>
      <t>W</t>
    </r>
    <r>
      <rPr>
        <vertAlign val="subscript"/>
        <sz val="10"/>
        <color rgb="FF000000"/>
        <rFont val="Times New Roman"/>
        <family val="1"/>
      </rPr>
      <t>2</t>
    </r>
  </si>
  <si>
    <r>
      <t>t</t>
    </r>
    <r>
      <rPr>
        <vertAlign val="subscript"/>
        <sz val="10"/>
        <color rgb="FF000000"/>
        <rFont val="Times New Roman"/>
        <family val="1"/>
      </rPr>
      <t>1</t>
    </r>
  </si>
  <si>
    <r>
      <t>t</t>
    </r>
    <r>
      <rPr>
        <vertAlign val="subscript"/>
        <sz val="10"/>
        <color rgb="FF000000"/>
        <rFont val="Times New Roman"/>
        <family val="1"/>
      </rPr>
      <t>2</t>
    </r>
  </si>
  <si>
    <r>
      <t>P</t>
    </r>
    <r>
      <rPr>
        <vertAlign val="subscript"/>
        <sz val="10"/>
        <color rgb="FF000000"/>
        <rFont val="Times New Roman"/>
        <family val="1"/>
      </rPr>
      <t>0</t>
    </r>
  </si>
  <si>
    <r>
      <t>V</t>
    </r>
    <r>
      <rPr>
        <vertAlign val="subscript"/>
        <sz val="10"/>
        <color rgb="FF000000"/>
        <rFont val="Times New Roman"/>
        <family val="1"/>
      </rPr>
      <t>1</t>
    </r>
  </si>
  <si>
    <r>
      <t>V</t>
    </r>
    <r>
      <rPr>
        <vertAlign val="subscript"/>
        <sz val="10"/>
        <color rgb="FF000000"/>
        <rFont val="Times New Roman"/>
        <family val="1"/>
      </rPr>
      <t>2</t>
    </r>
  </si>
  <si>
    <t>1)</t>
    <phoneticPr fontId="1"/>
  </si>
  <si>
    <t>ガスメーター法の計算例</t>
    <rPh sb="6" eb="7">
      <t>ホウ</t>
    </rPh>
    <rPh sb="8" eb="11">
      <t>ケイサンレイ</t>
    </rPh>
    <phoneticPr fontId="1"/>
  </si>
  <si>
    <t>単位</t>
    <rPh sb="0" eb="2">
      <t>タンイ</t>
    </rPh>
    <phoneticPr fontId="1"/>
  </si>
  <si>
    <t>基準物質の秤取り量</t>
    <rPh sb="0" eb="4">
      <t>キジュンブッシツ</t>
    </rPh>
    <phoneticPr fontId="1"/>
  </si>
  <si>
    <t>アルミドロス試料の重量</t>
    <rPh sb="6" eb="8">
      <t>シリョウ</t>
    </rPh>
    <rPh sb="9" eb="11">
      <t>ジュウリョウ</t>
    </rPh>
    <phoneticPr fontId="1"/>
  </si>
  <si>
    <t>基準物質の純度</t>
    <rPh sb="0" eb="4">
      <t>キジュンブッシツ</t>
    </rPh>
    <rPh sb="5" eb="7">
      <t>ジュンド</t>
    </rPh>
    <phoneticPr fontId="1"/>
  </si>
  <si>
    <t>基準物質の発生ガス温度</t>
    <rPh sb="0" eb="4">
      <t>キジュンブッシツ</t>
    </rPh>
    <rPh sb="5" eb="7">
      <t>ハッセイ</t>
    </rPh>
    <rPh sb="9" eb="11">
      <t>オンド</t>
    </rPh>
    <phoneticPr fontId="1"/>
  </si>
  <si>
    <t>基準物質のガス流量</t>
    <rPh sb="0" eb="4">
      <t>キジュンブッシツ</t>
    </rPh>
    <rPh sb="7" eb="9">
      <t>リュウリョウ</t>
    </rPh>
    <phoneticPr fontId="1"/>
  </si>
  <si>
    <t>アルミドロスの発生ガス温度</t>
    <rPh sb="7" eb="9">
      <t>ハッセイ</t>
    </rPh>
    <rPh sb="11" eb="13">
      <t>オンド</t>
    </rPh>
    <phoneticPr fontId="1"/>
  </si>
  <si>
    <t>アルミドロスの発生ガス流量</t>
    <rPh sb="7" eb="9">
      <t>ハッセイ</t>
    </rPh>
    <rPh sb="11" eb="13">
      <t>リュウリョウ</t>
    </rPh>
    <phoneticPr fontId="1"/>
  </si>
  <si>
    <t>項目</t>
    <rPh sb="0" eb="2">
      <t>コウモク</t>
    </rPh>
    <phoneticPr fontId="1"/>
  </si>
  <si>
    <t>記号</t>
    <rPh sb="0" eb="2">
      <t>キゴウ</t>
    </rPh>
    <phoneticPr fontId="1"/>
  </si>
  <si>
    <t>g</t>
    <phoneticPr fontId="1"/>
  </si>
  <si>
    <r>
      <rPr>
        <sz val="11"/>
        <color theme="1"/>
        <rFont val="游ゴシック Medium"/>
        <family val="3"/>
        <charset val="128"/>
      </rPr>
      <t>℃</t>
    </r>
    <phoneticPr fontId="1"/>
  </si>
  <si>
    <r>
      <rPr>
        <sz val="11"/>
        <color theme="1"/>
        <rFont val="游ゴシック Medium"/>
        <family val="3"/>
        <charset val="128"/>
      </rPr>
      <t>％</t>
    </r>
    <phoneticPr fontId="1"/>
  </si>
  <si>
    <r>
      <rPr>
        <sz val="11"/>
        <color theme="1"/>
        <rFont val="游ゴシック Medium"/>
        <family val="3"/>
        <charset val="128"/>
      </rPr>
      <t>ℓ</t>
    </r>
    <phoneticPr fontId="1"/>
  </si>
  <si>
    <t>表　1　ガスメーター法で使用する測定項目</t>
    <rPh sb="0" eb="1">
      <t>ヒョウ</t>
    </rPh>
    <rPh sb="10" eb="11">
      <t>ホウ</t>
    </rPh>
    <rPh sb="12" eb="14">
      <t>シヨウ</t>
    </rPh>
    <rPh sb="16" eb="20">
      <t>ソクテイコウモク</t>
    </rPh>
    <phoneticPr fontId="1"/>
  </si>
  <si>
    <t>日付</t>
    <rPh sb="0" eb="2">
      <t>ヒヅケ</t>
    </rPh>
    <phoneticPr fontId="15"/>
  </si>
  <si>
    <t>試料重量g</t>
    <rPh sb="0" eb="2">
      <t>シリョウ</t>
    </rPh>
    <rPh sb="2" eb="4">
      <t>ジュウリョウ</t>
    </rPh>
    <phoneticPr fontId="15"/>
  </si>
  <si>
    <t>ガス温度℃</t>
    <rPh sb="2" eb="4">
      <t>オンド</t>
    </rPh>
    <phoneticPr fontId="15"/>
  </si>
  <si>
    <t>ガスメーター目盛り</t>
    <rPh sb="6" eb="8">
      <t>メモ</t>
    </rPh>
    <phoneticPr fontId="15"/>
  </si>
  <si>
    <t>ガス流量  ℓ</t>
    <rPh sb="2" eb="4">
      <t>リュウリョウ</t>
    </rPh>
    <phoneticPr fontId="15"/>
  </si>
  <si>
    <t>試料重量　g</t>
    <rPh sb="0" eb="2">
      <t>シリョウ</t>
    </rPh>
    <rPh sb="2" eb="4">
      <t>ジュウリョウ</t>
    </rPh>
    <phoneticPr fontId="15"/>
  </si>
  <si>
    <t>ガス流量 ℓ</t>
    <rPh sb="2" eb="4">
      <t>リュウリョウ</t>
    </rPh>
    <phoneticPr fontId="15"/>
  </si>
  <si>
    <t>Al含有量　％</t>
    <rPh sb="2" eb="5">
      <t>ガンユウリョウ</t>
    </rPh>
    <phoneticPr fontId="15"/>
  </si>
  <si>
    <t>標準偏差</t>
    <rPh sb="0" eb="4">
      <t>ヒョウジュンヘンサ</t>
    </rPh>
    <phoneticPr fontId="15"/>
  </si>
  <si>
    <t>測定前</t>
    <rPh sb="0" eb="3">
      <t>ソクテイマエ</t>
    </rPh>
    <phoneticPr fontId="15"/>
  </si>
  <si>
    <t>測定後</t>
    <rPh sb="0" eb="3">
      <t>ソクテイゴ</t>
    </rPh>
    <phoneticPr fontId="15"/>
  </si>
  <si>
    <t>σ</t>
    <phoneticPr fontId="15"/>
  </si>
  <si>
    <t>サンプル名</t>
    <rPh sb="4" eb="5">
      <t>メイ</t>
    </rPh>
    <phoneticPr fontId="1"/>
  </si>
  <si>
    <r>
      <t>Al純度　</t>
    </r>
    <r>
      <rPr>
        <i/>
        <sz val="11"/>
        <color theme="1"/>
        <rFont val="游ゴシック Medium"/>
        <family val="3"/>
        <charset val="128"/>
      </rPr>
      <t>P</t>
    </r>
    <r>
      <rPr>
        <i/>
        <vertAlign val="subscript"/>
        <sz val="11"/>
        <color theme="1"/>
        <rFont val="游ゴシック Medium"/>
        <family val="3"/>
        <charset val="128"/>
      </rPr>
      <t xml:space="preserve">0 </t>
    </r>
    <r>
      <rPr>
        <sz val="11"/>
        <color theme="1"/>
        <rFont val="游ゴシック Medium"/>
        <family val="3"/>
        <charset val="128"/>
      </rPr>
      <t>%</t>
    </r>
    <rPh sb="2" eb="4">
      <t>ジュンド</t>
    </rPh>
    <phoneticPr fontId="15"/>
  </si>
  <si>
    <r>
      <rPr>
        <i/>
        <sz val="12"/>
        <color theme="1"/>
        <rFont val="Times New Roman"/>
        <family val="1"/>
      </rPr>
      <t>W</t>
    </r>
    <r>
      <rPr>
        <vertAlign val="subscript"/>
        <sz val="12"/>
        <color theme="1"/>
        <rFont val="Times New Roman"/>
        <family val="1"/>
      </rPr>
      <t>1</t>
    </r>
    <phoneticPr fontId="15"/>
  </si>
  <si>
    <r>
      <t>t</t>
    </r>
    <r>
      <rPr>
        <vertAlign val="subscript"/>
        <sz val="10"/>
        <color theme="1"/>
        <rFont val="Times New Roman"/>
        <family val="1"/>
      </rPr>
      <t>1</t>
    </r>
    <phoneticPr fontId="15"/>
  </si>
  <si>
    <r>
      <rPr>
        <i/>
        <sz val="12"/>
        <color theme="1"/>
        <rFont val="Times New Roman"/>
        <family val="1"/>
      </rPr>
      <t>F</t>
    </r>
    <r>
      <rPr>
        <vertAlign val="subscript"/>
        <sz val="12"/>
        <color theme="1"/>
        <rFont val="Times New Roman"/>
        <family val="1"/>
      </rPr>
      <t>01</t>
    </r>
    <phoneticPr fontId="15"/>
  </si>
  <si>
    <r>
      <rPr>
        <i/>
        <sz val="12"/>
        <color theme="1"/>
        <rFont val="Times New Roman"/>
        <family val="1"/>
      </rPr>
      <t>P</t>
    </r>
    <r>
      <rPr>
        <vertAlign val="subscript"/>
        <sz val="12"/>
        <color theme="1"/>
        <rFont val="Times New Roman"/>
        <family val="1"/>
      </rPr>
      <t>0</t>
    </r>
    <phoneticPr fontId="15"/>
  </si>
  <si>
    <r>
      <rPr>
        <b/>
        <i/>
        <sz val="12"/>
        <color theme="1"/>
        <rFont val="Times New Roman"/>
        <family val="1"/>
      </rPr>
      <t>V</t>
    </r>
    <r>
      <rPr>
        <vertAlign val="subscript"/>
        <sz val="12"/>
        <color theme="1"/>
        <rFont val="Times New Roman"/>
        <family val="1"/>
      </rPr>
      <t>1</t>
    </r>
    <phoneticPr fontId="15"/>
  </si>
  <si>
    <r>
      <rPr>
        <i/>
        <sz val="11"/>
        <color theme="1"/>
        <rFont val="Times New Roman"/>
        <family val="1"/>
      </rPr>
      <t>F</t>
    </r>
    <r>
      <rPr>
        <vertAlign val="subscript"/>
        <sz val="11"/>
        <color theme="1"/>
        <rFont val="Times New Roman"/>
        <family val="1"/>
      </rPr>
      <t>1</t>
    </r>
    <phoneticPr fontId="15"/>
  </si>
  <si>
    <r>
      <rPr>
        <b/>
        <i/>
        <sz val="11"/>
        <color theme="1"/>
        <rFont val="Yu Gothic UI Semibold"/>
        <family val="3"/>
        <charset val="128"/>
      </rPr>
      <t>ｔ</t>
    </r>
    <r>
      <rPr>
        <b/>
        <i/>
        <vertAlign val="subscript"/>
        <sz val="11"/>
        <color theme="1"/>
        <rFont val="Times New Roman"/>
        <family val="1"/>
      </rPr>
      <t>2</t>
    </r>
    <phoneticPr fontId="15"/>
  </si>
  <si>
    <r>
      <rPr>
        <i/>
        <sz val="11"/>
        <color theme="1"/>
        <rFont val="Times New Roman"/>
        <family val="1"/>
      </rPr>
      <t>F</t>
    </r>
    <r>
      <rPr>
        <vertAlign val="subscript"/>
        <sz val="10"/>
        <color theme="1"/>
        <rFont val="Times New Roman"/>
        <family val="1"/>
      </rPr>
      <t>02</t>
    </r>
    <phoneticPr fontId="15"/>
  </si>
  <si>
    <r>
      <t>W</t>
    </r>
    <r>
      <rPr>
        <i/>
        <vertAlign val="subscript"/>
        <sz val="11"/>
        <color theme="1"/>
        <rFont val="Times New Roman"/>
        <family val="1"/>
      </rPr>
      <t>2</t>
    </r>
    <phoneticPr fontId="15"/>
  </si>
  <si>
    <r>
      <t>V</t>
    </r>
    <r>
      <rPr>
        <b/>
        <i/>
        <vertAlign val="subscript"/>
        <sz val="11"/>
        <color theme="1"/>
        <rFont val="Times New Roman"/>
        <family val="1"/>
      </rPr>
      <t>2</t>
    </r>
    <phoneticPr fontId="15"/>
  </si>
  <si>
    <r>
      <t>P</t>
    </r>
    <r>
      <rPr>
        <i/>
        <sz val="9"/>
        <color theme="1"/>
        <rFont val="Times New Roman"/>
        <family val="1"/>
      </rPr>
      <t>1</t>
    </r>
    <phoneticPr fontId="15"/>
  </si>
  <si>
    <t>平均値</t>
    <rPh sb="0" eb="3">
      <t>ヘイキンチ</t>
    </rPh>
    <phoneticPr fontId="1"/>
  </si>
  <si>
    <r>
      <t xml:space="preserve">②　手順 2　基準物質の測定値から換算係数 </t>
    </r>
    <r>
      <rPr>
        <i/>
        <sz val="11"/>
        <color theme="1"/>
        <rFont val="Times New Roman"/>
        <family val="1"/>
      </rPr>
      <t>F</t>
    </r>
    <r>
      <rPr>
        <vertAlign val="subscript"/>
        <sz val="11"/>
        <color theme="1"/>
        <rFont val="Times New Roman"/>
        <family val="1"/>
      </rPr>
      <t>1</t>
    </r>
    <r>
      <rPr>
        <sz val="11"/>
        <color theme="1"/>
        <rFont val="游ゴシック Medium"/>
        <family val="3"/>
        <charset val="128"/>
      </rPr>
      <t xml:space="preserve"> を計算する</t>
    </r>
    <rPh sb="2" eb="4">
      <t>テジュン</t>
    </rPh>
    <phoneticPr fontId="1"/>
  </si>
  <si>
    <t>基準物質の試料重量</t>
    <rPh sb="0" eb="4">
      <t>キジュンブッシツ</t>
    </rPh>
    <rPh sb="5" eb="7">
      <t>シリョウ</t>
    </rPh>
    <rPh sb="7" eb="9">
      <t>ジュウリョウ</t>
    </rPh>
    <phoneticPr fontId="1"/>
  </si>
  <si>
    <t>発生ガスの測定温度</t>
    <rPh sb="0" eb="2">
      <t>ハッセイ</t>
    </rPh>
    <rPh sb="5" eb="7">
      <t>ソクテイ</t>
    </rPh>
    <rPh sb="7" eb="9">
      <t>オンド</t>
    </rPh>
    <phoneticPr fontId="1"/>
  </si>
  <si>
    <r>
      <rPr>
        <sz val="10"/>
        <color theme="1"/>
        <rFont val="Times New Roman"/>
        <family val="1"/>
      </rPr>
      <t>1+</t>
    </r>
    <r>
      <rPr>
        <i/>
        <sz val="10"/>
        <color theme="1"/>
        <rFont val="Times New Roman"/>
        <family val="1"/>
      </rPr>
      <t>t</t>
    </r>
    <r>
      <rPr>
        <vertAlign val="subscript"/>
        <sz val="10"/>
        <color theme="1"/>
        <rFont val="Times New Roman"/>
        <family val="1"/>
      </rPr>
      <t>1</t>
    </r>
    <r>
      <rPr>
        <sz val="10"/>
        <color theme="1"/>
        <rFont val="Times New Roman"/>
        <family val="1"/>
      </rPr>
      <t>/273</t>
    </r>
    <phoneticPr fontId="1"/>
  </si>
  <si>
    <t>測定前のガスメーターの表示</t>
    <rPh sb="0" eb="2">
      <t>ソクテイ</t>
    </rPh>
    <rPh sb="2" eb="3">
      <t>マエ</t>
    </rPh>
    <rPh sb="11" eb="13">
      <t>ヒョウジ</t>
    </rPh>
    <phoneticPr fontId="1"/>
  </si>
  <si>
    <t>測定後のガスメーターの表示</t>
    <rPh sb="0" eb="2">
      <t>ソクテイ</t>
    </rPh>
    <rPh sb="2" eb="3">
      <t>ゴ</t>
    </rPh>
    <rPh sb="11" eb="13">
      <t>ヒョウジ</t>
    </rPh>
    <phoneticPr fontId="1"/>
  </si>
  <si>
    <t>測定前後の差即ちガス流量</t>
    <rPh sb="0" eb="4">
      <t>ソクテイゼンゴ</t>
    </rPh>
    <rPh sb="5" eb="6">
      <t>サ</t>
    </rPh>
    <rPh sb="6" eb="7">
      <t>スナワ</t>
    </rPh>
    <rPh sb="10" eb="12">
      <t>リュウリョウ</t>
    </rPh>
    <phoneticPr fontId="1"/>
  </si>
  <si>
    <t>アルミドロスの試料重量</t>
    <rPh sb="7" eb="11">
      <t>シリョウジュウリョウ</t>
    </rPh>
    <phoneticPr fontId="1"/>
  </si>
  <si>
    <r>
      <t>1+</t>
    </r>
    <r>
      <rPr>
        <i/>
        <sz val="10"/>
        <color theme="1"/>
        <rFont val="Times New Roman"/>
        <family val="1"/>
      </rPr>
      <t>t</t>
    </r>
    <r>
      <rPr>
        <i/>
        <vertAlign val="subscript"/>
        <sz val="10"/>
        <color theme="1"/>
        <rFont val="Times New Roman"/>
        <family val="1"/>
      </rPr>
      <t>2</t>
    </r>
    <r>
      <rPr>
        <sz val="10"/>
        <color theme="1"/>
        <rFont val="Times New Roman"/>
        <family val="1"/>
      </rPr>
      <t>/273</t>
    </r>
    <phoneticPr fontId="1"/>
  </si>
  <si>
    <t>Al含有量％</t>
    <rPh sb="2" eb="5">
      <t>ガンユウリョウ</t>
    </rPh>
    <phoneticPr fontId="15"/>
  </si>
  <si>
    <t>平均値　％</t>
    <rPh sb="0" eb="3">
      <t>ヘイキンチ</t>
    </rPh>
    <phoneticPr fontId="1"/>
  </si>
  <si>
    <t>偏差</t>
    <rPh sb="0" eb="2">
      <t>ヘンサ</t>
    </rPh>
    <phoneticPr fontId="1"/>
  </si>
  <si>
    <t>標準偏差</t>
    <rPh sb="0" eb="4">
      <t>ヒョウジュンヘンサ</t>
    </rPh>
    <phoneticPr fontId="1"/>
  </si>
  <si>
    <t>表　3　Excel　計算プログラム表</t>
    <rPh sb="0" eb="1">
      <t>ヒョウ</t>
    </rPh>
    <rPh sb="10" eb="12">
      <t>ケイサン</t>
    </rPh>
    <rPh sb="17" eb="18">
      <t>ヒョウ</t>
    </rPh>
    <phoneticPr fontId="1"/>
  </si>
  <si>
    <t>測定日</t>
    <rPh sb="0" eb="3">
      <t>ソクテイビ</t>
    </rPh>
    <phoneticPr fontId="15"/>
  </si>
  <si>
    <t>試料重量　g</t>
    <rPh sb="0" eb="2">
      <t>シリョウ</t>
    </rPh>
    <rPh sb="2" eb="4">
      <t>ジュウリョウ</t>
    </rPh>
    <phoneticPr fontId="15"/>
  </si>
  <si>
    <t>室温℃</t>
    <rPh sb="0" eb="2">
      <t>シツオン</t>
    </rPh>
    <phoneticPr fontId="15"/>
  </si>
  <si>
    <r>
      <t>Al純度　</t>
    </r>
    <r>
      <rPr>
        <i/>
        <sz val="11"/>
        <color theme="1"/>
        <rFont val="游ゴシック Medium"/>
        <family val="3"/>
        <charset val="128"/>
      </rPr>
      <t>P</t>
    </r>
    <r>
      <rPr>
        <i/>
        <vertAlign val="subscript"/>
        <sz val="11"/>
        <color theme="1"/>
        <rFont val="游ゴシック Medium"/>
        <family val="3"/>
        <charset val="128"/>
      </rPr>
      <t xml:space="preserve">0 </t>
    </r>
    <r>
      <rPr>
        <sz val="11"/>
        <color theme="1"/>
        <rFont val="游ゴシック Medium"/>
        <family val="3"/>
        <charset val="128"/>
      </rPr>
      <t>%</t>
    </r>
    <rPh sb="2" eb="4">
      <t>ジュンド</t>
    </rPh>
    <phoneticPr fontId="15"/>
  </si>
  <si>
    <r>
      <t>t</t>
    </r>
    <r>
      <rPr>
        <vertAlign val="subscript"/>
        <sz val="10"/>
        <color theme="1"/>
        <rFont val="Times New Roman"/>
        <family val="1"/>
      </rPr>
      <t>1</t>
    </r>
    <phoneticPr fontId="15"/>
  </si>
  <si>
    <r>
      <rPr>
        <i/>
        <sz val="12"/>
        <color theme="1"/>
        <rFont val="Times New Roman"/>
        <family val="1"/>
      </rPr>
      <t>P</t>
    </r>
    <r>
      <rPr>
        <vertAlign val="subscript"/>
        <sz val="12"/>
        <color theme="1"/>
        <rFont val="Times New Roman"/>
        <family val="1"/>
      </rPr>
      <t>0</t>
    </r>
    <phoneticPr fontId="15"/>
  </si>
  <si>
    <r>
      <rPr>
        <b/>
        <i/>
        <sz val="11"/>
        <color theme="1"/>
        <rFont val="Yu Gothic UI Semibold"/>
        <family val="3"/>
        <charset val="128"/>
      </rPr>
      <t>ｔ</t>
    </r>
    <r>
      <rPr>
        <b/>
        <i/>
        <vertAlign val="subscript"/>
        <sz val="11"/>
        <color theme="1"/>
        <rFont val="Times New Roman"/>
        <family val="1"/>
      </rPr>
      <t>2</t>
    </r>
    <phoneticPr fontId="15"/>
  </si>
  <si>
    <r>
      <t>W</t>
    </r>
    <r>
      <rPr>
        <b/>
        <i/>
        <vertAlign val="subscript"/>
        <sz val="11"/>
        <color theme="1"/>
        <rFont val="Times New Roman"/>
        <family val="1"/>
      </rPr>
      <t>2</t>
    </r>
    <phoneticPr fontId="15"/>
  </si>
  <si>
    <r>
      <t>P</t>
    </r>
    <r>
      <rPr>
        <i/>
        <vertAlign val="subscript"/>
        <sz val="9"/>
        <color theme="1"/>
        <rFont val="Times New Roman"/>
        <family val="1"/>
      </rPr>
      <t>1</t>
    </r>
    <phoneticPr fontId="15"/>
  </si>
  <si>
    <t>2)</t>
    <phoneticPr fontId="1"/>
  </si>
  <si>
    <r>
      <rPr>
        <i/>
        <sz val="11"/>
        <color theme="1"/>
        <rFont val="Times New Roman"/>
        <family val="1"/>
      </rPr>
      <t>W</t>
    </r>
    <r>
      <rPr>
        <vertAlign val="subscript"/>
        <sz val="11"/>
        <color theme="1"/>
        <rFont val="Times New Roman"/>
        <family val="1"/>
      </rPr>
      <t>2</t>
    </r>
    <phoneticPr fontId="15"/>
  </si>
  <si>
    <r>
      <t>　式(5) を計算するのは面倒の様に感じるが，パソコンのアプリケーションソフト</t>
    </r>
    <r>
      <rPr>
        <sz val="11"/>
        <color theme="1"/>
        <rFont val="Times New Roman"/>
        <family val="1"/>
      </rPr>
      <t>Office</t>
    </r>
    <r>
      <rPr>
        <sz val="11"/>
        <color theme="1"/>
        <rFont val="游ゴシック Medium"/>
        <family val="3"/>
        <charset val="128"/>
      </rPr>
      <t>の</t>
    </r>
    <r>
      <rPr>
        <sz val="11"/>
        <color theme="1"/>
        <rFont val="Times New Roman"/>
        <family val="1"/>
      </rPr>
      <t xml:space="preserve">Excel </t>
    </r>
    <r>
      <rPr>
        <sz val="11"/>
        <color theme="1"/>
        <rFont val="游ゴシック Medium"/>
        <family val="3"/>
        <charset val="128"/>
      </rPr>
      <t>を使えば簡単に自動計算できるので，その一例を以下に示す。</t>
    </r>
    <rPh sb="1" eb="2">
      <t>シキ</t>
    </rPh>
    <rPh sb="7" eb="9">
      <t>ケイサン</t>
    </rPh>
    <rPh sb="13" eb="15">
      <t>メンドウ</t>
    </rPh>
    <rPh sb="16" eb="17">
      <t>ヨウ</t>
    </rPh>
    <rPh sb="18" eb="19">
      <t>カン</t>
    </rPh>
    <rPh sb="53" eb="54">
      <t>ツカ</t>
    </rPh>
    <rPh sb="56" eb="58">
      <t>カンタン</t>
    </rPh>
    <rPh sb="59" eb="61">
      <t>ジドウ</t>
    </rPh>
    <rPh sb="61" eb="63">
      <t>ケイサン</t>
    </rPh>
    <rPh sb="71" eb="73">
      <t>イチレイ</t>
    </rPh>
    <rPh sb="74" eb="76">
      <t>イカ</t>
    </rPh>
    <rPh sb="77" eb="78">
      <t>シメ</t>
    </rPh>
    <phoneticPr fontId="1"/>
  </si>
  <si>
    <t>自然流出量ℓ</t>
    <rPh sb="0" eb="5">
      <t>シゼンリュウシュツリョウ</t>
    </rPh>
    <phoneticPr fontId="15"/>
  </si>
  <si>
    <t>室温</t>
    <rPh sb="0" eb="2">
      <t>シツオン</t>
    </rPh>
    <phoneticPr fontId="1"/>
  </si>
  <si>
    <t>全吐出 量ℓ</t>
    <rPh sb="0" eb="1">
      <t>ゼン</t>
    </rPh>
    <rPh sb="1" eb="3">
      <t>トシュツ</t>
    </rPh>
    <rPh sb="4" eb="5">
      <t>リョウ</t>
    </rPh>
    <phoneticPr fontId="15"/>
  </si>
  <si>
    <t>基準物質の全吐出量</t>
    <rPh sb="0" eb="4">
      <t>キジュンブッシツ</t>
    </rPh>
    <rPh sb="5" eb="6">
      <t>ゼン</t>
    </rPh>
    <rPh sb="6" eb="9">
      <t>トシュツリョウ</t>
    </rPh>
    <phoneticPr fontId="1"/>
  </si>
  <si>
    <t>自然流出量</t>
    <rPh sb="0" eb="5">
      <t>シゼンリュウシュツリョウ</t>
    </rPh>
    <phoneticPr fontId="1"/>
  </si>
  <si>
    <t>アルミドロスの全吐出量</t>
    <rPh sb="7" eb="8">
      <t>ゼン</t>
    </rPh>
    <rPh sb="8" eb="10">
      <t>トシュツ</t>
    </rPh>
    <rPh sb="10" eb="11">
      <t>リョウ</t>
    </rPh>
    <phoneticPr fontId="1"/>
  </si>
  <si>
    <t>アルミドロス試料重量</t>
    <rPh sb="6" eb="8">
      <t>シリョウ</t>
    </rPh>
    <rPh sb="8" eb="10">
      <t>ジュウリョウ</t>
    </rPh>
    <phoneticPr fontId="1"/>
  </si>
  <si>
    <r>
      <t>V</t>
    </r>
    <r>
      <rPr>
        <vertAlign val="subscript"/>
        <sz val="10"/>
        <color rgb="FF000000"/>
        <rFont val="Times New Roman"/>
        <family val="1"/>
      </rPr>
      <t>2</t>
    </r>
    <r>
      <rPr>
        <i/>
        <sz val="10"/>
        <color rgb="FF000000"/>
        <rFont val="Times New Roman"/>
        <family val="1"/>
      </rPr>
      <t>T</t>
    </r>
    <phoneticPr fontId="1"/>
  </si>
  <si>
    <t>偏差・標準偏差</t>
    <rPh sb="0" eb="2">
      <t>ヘンサ</t>
    </rPh>
    <rPh sb="3" eb="7">
      <t>ヒョウジュンヘンサ</t>
    </rPh>
    <phoneticPr fontId="15"/>
  </si>
  <si>
    <t>σ</t>
    <phoneticPr fontId="1"/>
  </si>
  <si>
    <r>
      <t>P</t>
    </r>
    <r>
      <rPr>
        <b/>
        <i/>
        <vertAlign val="subscript"/>
        <sz val="10"/>
        <color theme="1"/>
        <rFont val="Times New Roman"/>
        <family val="1"/>
      </rPr>
      <t>2</t>
    </r>
    <phoneticPr fontId="15"/>
  </si>
  <si>
    <t>　　表 1 記載の測定項目を，基準物質と測定対象のアルミニウムドロスのについて測定する。測定回数はそれぞれ3回以上とする。</t>
    <rPh sb="2" eb="3">
      <t>ヒョウ</t>
    </rPh>
    <rPh sb="6" eb="8">
      <t>キサイ</t>
    </rPh>
    <rPh sb="9" eb="13">
      <t>ソクテイコウモク</t>
    </rPh>
    <rPh sb="15" eb="19">
      <t>キジュンブッシツ</t>
    </rPh>
    <rPh sb="20" eb="24">
      <t>ソクテイタイショウ</t>
    </rPh>
    <rPh sb="39" eb="41">
      <t>ソクテイ</t>
    </rPh>
    <rPh sb="44" eb="48">
      <t>ソクテイカイスウ</t>
    </rPh>
    <rPh sb="54" eb="57">
      <t>カイイジョウ</t>
    </rPh>
    <phoneticPr fontId="1"/>
  </si>
  <si>
    <t>　　またアルミニウムのモル質量は：アルミニウムの mol質量は 26.98(g/mol)　であるから，1molのアルミニウムから発生するH2ガス量は3/2 molであり，</t>
    <rPh sb="13" eb="15">
      <t>シツリョウ</t>
    </rPh>
    <phoneticPr fontId="1"/>
  </si>
  <si>
    <t>　　</t>
    <phoneticPr fontId="1"/>
  </si>
  <si>
    <t>　　気体1mol の体積は標準状態で 22.4(ℓ/mol) であるから，アルミニウム1ｇが塩酸と反応して発生する水素ガス発生量は</t>
    <rPh sb="2" eb="4">
      <t>キタイ</t>
    </rPh>
    <rPh sb="10" eb="12">
      <t>タイセキ</t>
    </rPh>
    <rPh sb="13" eb="17">
      <t>ヒョウジュンジョウタイ</t>
    </rPh>
    <phoneticPr fontId="1"/>
  </si>
  <si>
    <r>
      <t>　　また</t>
    </r>
    <r>
      <rPr>
        <b/>
        <i/>
        <sz val="11"/>
        <color theme="1"/>
        <rFont val="Times New Roman"/>
        <family val="1"/>
      </rPr>
      <t>F</t>
    </r>
    <r>
      <rPr>
        <b/>
        <vertAlign val="subscript"/>
        <sz val="11"/>
        <color theme="1"/>
        <rFont val="Times New Roman"/>
        <family val="1"/>
      </rPr>
      <t>1</t>
    </r>
    <r>
      <rPr>
        <sz val="11"/>
        <color theme="1"/>
        <rFont val="游ゴシック Medium"/>
        <family val="3"/>
        <charset val="128"/>
      </rPr>
      <t>は，式(1)により式(2)を</t>
    </r>
    <r>
      <rPr>
        <b/>
        <i/>
        <sz val="11"/>
        <color theme="1"/>
        <rFont val="游ゴシック Medium"/>
        <family val="3"/>
        <charset val="128"/>
      </rPr>
      <t>V</t>
    </r>
    <r>
      <rPr>
        <b/>
        <vertAlign val="subscript"/>
        <sz val="11"/>
        <color theme="1"/>
        <rFont val="游ゴシック Medium"/>
        <family val="3"/>
        <charset val="128"/>
      </rPr>
      <t>1</t>
    </r>
    <r>
      <rPr>
        <sz val="11"/>
        <color theme="1"/>
        <rFont val="游ゴシック Medium"/>
        <family val="3"/>
        <charset val="128"/>
      </rPr>
      <t>で除した式（3）で表される。</t>
    </r>
    <rPh sb="8" eb="9">
      <t>シキ</t>
    </rPh>
    <rPh sb="15" eb="16">
      <t>シキ</t>
    </rPh>
    <rPh sb="23" eb="24">
      <t>ジョ</t>
    </rPh>
    <rPh sb="26" eb="27">
      <t>シキ</t>
    </rPh>
    <rPh sb="31" eb="32">
      <t>アラワ</t>
    </rPh>
    <phoneticPr fontId="15"/>
  </si>
  <si>
    <r>
      <t>④　換算係数</t>
    </r>
    <r>
      <rPr>
        <b/>
        <i/>
        <sz val="11"/>
        <color theme="1"/>
        <rFont val="Times New Roman"/>
        <family val="1"/>
      </rPr>
      <t>F</t>
    </r>
    <r>
      <rPr>
        <b/>
        <vertAlign val="subscript"/>
        <sz val="11"/>
        <color theme="1"/>
        <rFont val="游ゴシック Medium"/>
        <family val="3"/>
        <charset val="128"/>
      </rPr>
      <t>1</t>
    </r>
    <r>
      <rPr>
        <sz val="11"/>
        <color theme="1"/>
        <rFont val="游ゴシック Medium"/>
        <family val="3"/>
        <charset val="128"/>
      </rPr>
      <t>はアルミニウムの塩酸反応から生じる水素ガスの理論計算値と実測値との比率であるから，アルミドロスの場合でも含有金属アルミニウムの</t>
    </r>
    <rPh sb="2" eb="6">
      <t>カンサンケイスウ</t>
    </rPh>
    <rPh sb="16" eb="20">
      <t>エンサンハンノウ</t>
    </rPh>
    <rPh sb="22" eb="23">
      <t>ショウ</t>
    </rPh>
    <rPh sb="25" eb="27">
      <t>スイソ</t>
    </rPh>
    <rPh sb="30" eb="35">
      <t>リロンケイサンチ</t>
    </rPh>
    <rPh sb="36" eb="39">
      <t>ジッソクチ</t>
    </rPh>
    <rPh sb="41" eb="43">
      <t>ヒリツ</t>
    </rPh>
    <phoneticPr fontId="15"/>
  </si>
  <si>
    <t>　　反応水素ガスの理論計算値と実測値との関係においても成り立ち且つ等しい。</t>
    <phoneticPr fontId="1"/>
  </si>
  <si>
    <r>
      <t xml:space="preserve">　　 従って，式(3)において発生水素ガス量測定値V1の代わりにアルミドロスからの水素ガス発生量 </t>
    </r>
    <r>
      <rPr>
        <b/>
        <i/>
        <sz val="11"/>
        <color theme="1"/>
        <rFont val="游ゴシック Medium"/>
        <family val="3"/>
        <charset val="128"/>
      </rPr>
      <t>V</t>
    </r>
    <r>
      <rPr>
        <vertAlign val="subscript"/>
        <sz val="11"/>
        <color theme="1"/>
        <rFont val="游ゴシック Medium"/>
        <family val="3"/>
        <charset val="128"/>
      </rPr>
      <t>G</t>
    </r>
    <r>
      <rPr>
        <sz val="11"/>
        <color theme="1"/>
        <rFont val="游ゴシック Medium"/>
        <family val="3"/>
        <charset val="128"/>
      </rPr>
      <t>に置き換え，</t>
    </r>
    <r>
      <rPr>
        <b/>
        <i/>
        <sz val="11"/>
        <color theme="1"/>
        <rFont val="游ゴシック Medium"/>
        <family val="3"/>
        <charset val="128"/>
      </rPr>
      <t>V</t>
    </r>
    <r>
      <rPr>
        <b/>
        <vertAlign val="subscript"/>
        <sz val="11"/>
        <color theme="1"/>
        <rFont val="游ゴシック Medium"/>
        <family val="3"/>
        <charset val="128"/>
      </rPr>
      <t>01</t>
    </r>
    <r>
      <rPr>
        <sz val="11"/>
        <color theme="1"/>
        <rFont val="游ゴシック Medium"/>
        <family val="3"/>
        <charset val="128"/>
      </rPr>
      <t>をアルミドロスの理論ガス量</t>
    </r>
    <r>
      <rPr>
        <b/>
        <i/>
        <sz val="11"/>
        <color theme="1"/>
        <rFont val="游ゴシック Medium"/>
        <family val="3"/>
        <charset val="128"/>
      </rPr>
      <t>V</t>
    </r>
    <r>
      <rPr>
        <b/>
        <i/>
        <vertAlign val="subscript"/>
        <sz val="11"/>
        <color theme="1"/>
        <rFont val="游ゴシック Medium"/>
        <family val="3"/>
        <charset val="128"/>
      </rPr>
      <t>0</t>
    </r>
    <r>
      <rPr>
        <b/>
        <vertAlign val="subscript"/>
        <sz val="11"/>
        <color theme="1"/>
        <rFont val="游ゴシック Medium"/>
        <family val="3"/>
        <charset val="128"/>
      </rPr>
      <t>2</t>
    </r>
    <r>
      <rPr>
        <sz val="11"/>
        <color theme="1"/>
        <rFont val="游ゴシック Medium"/>
        <family val="3"/>
        <charset val="128"/>
      </rPr>
      <t>に置き換えても成立する。</t>
    </r>
    <rPh sb="45" eb="48">
      <t>ハッセイリョウオカオカセイリツヘンコウ</t>
    </rPh>
    <phoneticPr fontId="15"/>
  </si>
  <si>
    <r>
      <t>　　 更に基準物質の純度</t>
    </r>
    <r>
      <rPr>
        <i/>
        <sz val="11"/>
        <color theme="1"/>
        <rFont val="Times New Roman"/>
        <family val="1"/>
      </rPr>
      <t>P</t>
    </r>
    <r>
      <rPr>
        <vertAlign val="subscript"/>
        <sz val="11"/>
        <color theme="1"/>
        <rFont val="Times New Roman"/>
        <family val="1"/>
      </rPr>
      <t>0</t>
    </r>
    <r>
      <rPr>
        <sz val="11"/>
        <color theme="1"/>
        <rFont val="游ゴシック Medium"/>
        <family val="3"/>
        <charset val="128"/>
      </rPr>
      <t>［％(質量分率)］をアルミニウムドロス中の金属アルミニウム含有率</t>
    </r>
    <r>
      <rPr>
        <b/>
        <i/>
        <sz val="11"/>
        <color theme="1"/>
        <rFont val="Times New Roman"/>
        <family val="1"/>
      </rPr>
      <t>P</t>
    </r>
    <r>
      <rPr>
        <sz val="11"/>
        <color theme="1"/>
        <rFont val="游ゴシック Medium"/>
        <family val="3"/>
        <charset val="128"/>
      </rPr>
      <t>［％(質量分率)］に，発生水素ガス温度t1をt2にそれぞれ置き換えた式(4)も成り立つ。</t>
    </r>
    <rPh sb="3" eb="4">
      <t>サラ</t>
    </rPh>
    <rPh sb="5" eb="9">
      <t>キジュンブッシツ</t>
    </rPh>
    <rPh sb="10" eb="12">
      <t>ジュンド</t>
    </rPh>
    <rPh sb="42" eb="43">
      <t>チュウ</t>
    </rPh>
    <rPh sb="44" eb="46">
      <t>キンゾクガンユウリツ</t>
    </rPh>
    <phoneticPr fontId="15"/>
  </si>
  <si>
    <r>
      <t>　　式(4)も同様に，アルミニウム含有率</t>
    </r>
    <r>
      <rPr>
        <i/>
        <sz val="11"/>
        <color theme="1"/>
        <rFont val="游ゴシック Medium"/>
        <family val="3"/>
        <charset val="128"/>
      </rPr>
      <t>P</t>
    </r>
    <r>
      <rPr>
        <sz val="11"/>
        <color theme="1"/>
        <rFont val="游ゴシック Medium"/>
        <family val="3"/>
        <charset val="128"/>
      </rPr>
      <t>以外はすべて測定値であるから，式(4)を未知数</t>
    </r>
    <r>
      <rPr>
        <b/>
        <i/>
        <sz val="11"/>
        <color theme="1"/>
        <rFont val="游ゴシック Medium"/>
        <family val="3"/>
        <charset val="128"/>
      </rPr>
      <t>P</t>
    </r>
    <r>
      <rPr>
        <sz val="11"/>
        <color theme="1"/>
        <rFont val="游ゴシック Medium"/>
        <family val="3"/>
        <charset val="128"/>
      </rPr>
      <t>について変形・整理すると式(5)を得る。</t>
    </r>
    <rPh sb="2" eb="3">
      <t>シキ</t>
    </rPh>
    <rPh sb="7" eb="9">
      <t>ドウヨウ</t>
    </rPh>
    <rPh sb="17" eb="20">
      <t>ガンユウリツ</t>
    </rPh>
    <rPh sb="21" eb="23">
      <t>イガイ</t>
    </rPh>
    <rPh sb="27" eb="30">
      <t>ソクテイチ</t>
    </rPh>
    <rPh sb="36" eb="37">
      <t>シキ</t>
    </rPh>
    <rPh sb="41" eb="44">
      <t>ミチスウ</t>
    </rPh>
    <phoneticPr fontId="15"/>
  </si>
  <si>
    <t>　　</t>
    <phoneticPr fontId="1"/>
  </si>
  <si>
    <r>
      <t>③　基準物質の純度を</t>
    </r>
    <r>
      <rPr>
        <i/>
        <sz val="11"/>
        <color theme="1"/>
        <rFont val="Times New Roman"/>
        <family val="1"/>
      </rPr>
      <t>P</t>
    </r>
    <r>
      <rPr>
        <vertAlign val="subscript"/>
        <sz val="11"/>
        <color theme="1"/>
        <rFont val="Times New Roman"/>
        <family val="1"/>
      </rPr>
      <t>0</t>
    </r>
    <r>
      <rPr>
        <sz val="11"/>
        <color theme="1"/>
        <rFont val="游ゴシック Medium"/>
        <family val="3"/>
        <charset val="128"/>
      </rPr>
      <t xml:space="preserve"> %（質量分率），基準物質はかりとり量を</t>
    </r>
    <r>
      <rPr>
        <i/>
        <sz val="11"/>
        <color theme="1"/>
        <rFont val="Times New Roman"/>
        <family val="1"/>
      </rPr>
      <t>W</t>
    </r>
    <r>
      <rPr>
        <vertAlign val="subscript"/>
        <sz val="11"/>
        <color theme="1"/>
        <rFont val="Times New Roman"/>
        <family val="1"/>
      </rPr>
      <t>1</t>
    </r>
    <r>
      <rPr>
        <sz val="11"/>
        <color theme="1"/>
        <rFont val="游ゴシック Medium"/>
        <family val="3"/>
        <charset val="128"/>
      </rPr>
      <t>（</t>
    </r>
    <r>
      <rPr>
        <sz val="11"/>
        <color theme="1"/>
        <rFont val="Times New Roman"/>
        <family val="1"/>
      </rPr>
      <t>g</t>
    </r>
    <r>
      <rPr>
        <sz val="11"/>
        <color theme="1"/>
        <rFont val="游ゴシック Medium"/>
        <family val="3"/>
        <charset val="128"/>
      </rPr>
      <t>），発生水素ガス温度を</t>
    </r>
    <r>
      <rPr>
        <i/>
        <sz val="11"/>
        <color theme="1"/>
        <rFont val="Times New Roman"/>
        <family val="1"/>
      </rPr>
      <t>t</t>
    </r>
    <r>
      <rPr>
        <vertAlign val="subscript"/>
        <sz val="11"/>
        <color theme="1"/>
        <rFont val="Times New Roman"/>
        <family val="1"/>
      </rPr>
      <t>1</t>
    </r>
    <r>
      <rPr>
        <sz val="11"/>
        <color theme="1"/>
        <rFont val="游ゴシック Medium"/>
        <family val="3"/>
        <charset val="128"/>
      </rPr>
      <t>（℃）とした場合は，</t>
    </r>
    <r>
      <rPr>
        <sz val="11"/>
        <color theme="1"/>
        <rFont val="Times New Roman"/>
        <family val="1"/>
      </rPr>
      <t>t</t>
    </r>
    <r>
      <rPr>
        <vertAlign val="subscript"/>
        <sz val="11"/>
        <color theme="1"/>
        <rFont val="Times New Roman"/>
        <family val="1"/>
      </rPr>
      <t>1</t>
    </r>
    <r>
      <rPr>
        <sz val="11"/>
        <color theme="1"/>
        <rFont val="游ゴシック Medium"/>
        <family val="3"/>
        <charset val="128"/>
      </rPr>
      <t>（℃）での理論水素ガス量</t>
    </r>
    <r>
      <rPr>
        <i/>
        <sz val="11"/>
        <color theme="1"/>
        <rFont val="Times New Roman"/>
        <family val="1"/>
      </rPr>
      <t>V</t>
    </r>
    <r>
      <rPr>
        <vertAlign val="subscript"/>
        <sz val="11"/>
        <color theme="1"/>
        <rFont val="Times New Roman"/>
        <family val="1"/>
      </rPr>
      <t>01</t>
    </r>
    <r>
      <rPr>
        <sz val="11"/>
        <color theme="1"/>
        <rFont val="游ゴシック Medium"/>
        <family val="3"/>
        <charset val="128"/>
      </rPr>
      <t>は，式(2)で表される。</t>
    </r>
    <rPh sb="21" eb="25">
      <t>キジュンブッシツ</t>
    </rPh>
    <phoneticPr fontId="15"/>
  </si>
  <si>
    <r>
      <t>①　手順 1：測定方法は</t>
    </r>
    <r>
      <rPr>
        <b/>
        <sz val="11"/>
        <color theme="1"/>
        <rFont val="Times New Roman"/>
        <family val="1"/>
      </rPr>
      <t>JIS G2404 2022</t>
    </r>
    <r>
      <rPr>
        <sz val="11"/>
        <color theme="1"/>
        <rFont val="游ゴシック Medium"/>
        <family val="3"/>
        <charset val="128"/>
      </rPr>
      <t>の本文中の</t>
    </r>
    <r>
      <rPr>
        <b/>
        <sz val="11"/>
        <color theme="1"/>
        <rFont val="Times New Roman"/>
        <family val="1"/>
      </rPr>
      <t>5.4.6.1</t>
    </r>
    <r>
      <rPr>
        <b/>
        <sz val="11"/>
        <color theme="1"/>
        <rFont val="游ゴシック Medium"/>
        <family val="3"/>
        <charset val="128"/>
      </rPr>
      <t xml:space="preserve"> </t>
    </r>
    <r>
      <rPr>
        <sz val="11"/>
        <color theme="1"/>
        <rFont val="游ゴシック Medium"/>
        <family val="3"/>
        <charset val="128"/>
      </rPr>
      <t>による。</t>
    </r>
    <rPh sb="2" eb="4">
      <t>テジュン</t>
    </rPh>
    <rPh sb="7" eb="9">
      <t>ソクテイ</t>
    </rPh>
    <rPh sb="9" eb="11">
      <t>ホウホウ</t>
    </rPh>
    <phoneticPr fontId="1"/>
  </si>
  <si>
    <r>
      <t>①　手順 1：測定方法は</t>
    </r>
    <r>
      <rPr>
        <b/>
        <sz val="11"/>
        <color theme="1"/>
        <rFont val="Times New Roman"/>
        <family val="1"/>
      </rPr>
      <t>JIS G2404 2022</t>
    </r>
    <r>
      <rPr>
        <sz val="11"/>
        <color theme="1"/>
        <rFont val="游ゴシック Medium"/>
        <family val="3"/>
        <charset val="128"/>
      </rPr>
      <t>の本文中の</t>
    </r>
    <r>
      <rPr>
        <b/>
        <sz val="11"/>
        <color theme="1"/>
        <rFont val="Times New Roman"/>
        <family val="1"/>
      </rPr>
      <t>5.4.6.2</t>
    </r>
    <r>
      <rPr>
        <b/>
        <sz val="11"/>
        <color theme="1"/>
        <rFont val="游ゴシック Medium"/>
        <family val="3"/>
        <charset val="128"/>
      </rPr>
      <t xml:space="preserve"> </t>
    </r>
    <r>
      <rPr>
        <sz val="11"/>
        <color theme="1"/>
        <rFont val="游ゴシック Medium"/>
        <family val="3"/>
        <charset val="128"/>
      </rPr>
      <t>による。</t>
    </r>
    <rPh sb="2" eb="4">
      <t>テジュン</t>
    </rPh>
    <rPh sb="7" eb="9">
      <t>ソクテイ</t>
    </rPh>
    <rPh sb="9" eb="11">
      <t>ホウホウ</t>
    </rPh>
    <phoneticPr fontId="1"/>
  </si>
  <si>
    <r>
      <rPr>
        <i/>
        <sz val="10"/>
        <color theme="1"/>
        <rFont val="Times New Roman"/>
        <family val="1"/>
      </rPr>
      <t>F</t>
    </r>
    <r>
      <rPr>
        <vertAlign val="subscript"/>
        <sz val="10"/>
        <color theme="1"/>
        <rFont val="Times New Roman"/>
        <family val="1"/>
      </rPr>
      <t>1</t>
    </r>
    <r>
      <rPr>
        <sz val="10"/>
        <color theme="1"/>
        <rFont val="Times New Roman"/>
        <family val="1"/>
      </rPr>
      <t>=(</t>
    </r>
    <r>
      <rPr>
        <i/>
        <sz val="10"/>
        <color theme="1"/>
        <rFont val="Times New Roman"/>
        <family val="1"/>
      </rPr>
      <t>W</t>
    </r>
    <r>
      <rPr>
        <vertAlign val="subscript"/>
        <sz val="10"/>
        <color theme="1"/>
        <rFont val="Times New Roman"/>
        <family val="1"/>
      </rPr>
      <t>1</t>
    </r>
    <r>
      <rPr>
        <sz val="10"/>
        <color theme="1"/>
        <rFont val="Times New Roman"/>
        <family val="1"/>
      </rPr>
      <t>×</t>
    </r>
    <r>
      <rPr>
        <i/>
        <sz val="10"/>
        <color theme="1"/>
        <rFont val="Times New Roman"/>
        <family val="1"/>
      </rPr>
      <t>F</t>
    </r>
    <r>
      <rPr>
        <i/>
        <vertAlign val="subscript"/>
        <sz val="10"/>
        <color theme="1"/>
        <rFont val="Times New Roman"/>
        <family val="1"/>
      </rPr>
      <t>01</t>
    </r>
    <r>
      <rPr>
        <sz val="10"/>
        <color theme="1"/>
        <rFont val="Times New Roman"/>
        <family val="1"/>
      </rPr>
      <t>×</t>
    </r>
    <r>
      <rPr>
        <i/>
        <sz val="10"/>
        <color theme="1"/>
        <rFont val="Times New Roman"/>
        <family val="1"/>
      </rPr>
      <t>P</t>
    </r>
    <r>
      <rPr>
        <i/>
        <vertAlign val="subscript"/>
        <sz val="10"/>
        <color theme="1"/>
        <rFont val="Times New Roman"/>
        <family val="1"/>
      </rPr>
      <t>0</t>
    </r>
    <r>
      <rPr>
        <i/>
        <sz val="10"/>
        <color theme="1"/>
        <rFont val="Times New Roman"/>
        <family val="1"/>
      </rPr>
      <t>×</t>
    </r>
    <r>
      <rPr>
        <sz val="10"/>
        <color theme="1"/>
        <rFont val="Times New Roman"/>
        <family val="1"/>
      </rPr>
      <t>1.2461)/</t>
    </r>
    <r>
      <rPr>
        <i/>
        <sz val="10"/>
        <color theme="1"/>
        <rFont val="Times New Roman"/>
        <family val="1"/>
      </rPr>
      <t>V</t>
    </r>
    <r>
      <rPr>
        <i/>
        <vertAlign val="subscript"/>
        <sz val="10"/>
        <color theme="1"/>
        <rFont val="Times New Roman"/>
        <family val="1"/>
      </rPr>
      <t>1</t>
    </r>
    <phoneticPr fontId="15"/>
  </si>
  <si>
    <t>基準物質のデータ</t>
    <rPh sb="0" eb="4">
      <t>キジュンブッシツ</t>
    </rPh>
    <phoneticPr fontId="1"/>
  </si>
  <si>
    <t>アルミドロスの試料のデータ</t>
    <rPh sb="7" eb="9">
      <t>シリョウ</t>
    </rPh>
    <phoneticPr fontId="1"/>
  </si>
  <si>
    <r>
      <t>N</t>
    </r>
    <r>
      <rPr>
        <vertAlign val="subscript"/>
        <sz val="11"/>
        <color theme="1"/>
        <rFont val="Times New Roman"/>
        <family val="1"/>
      </rPr>
      <t>of</t>
    </r>
    <phoneticPr fontId="1"/>
  </si>
  <si>
    <r>
      <t>基準物質の吐出量</t>
    </r>
    <r>
      <rPr>
        <i/>
        <sz val="11"/>
        <color theme="1"/>
        <rFont val="Times New Roman"/>
        <family val="1"/>
      </rPr>
      <t xml:space="preserve"> V</t>
    </r>
    <r>
      <rPr>
        <vertAlign val="subscript"/>
        <sz val="11"/>
        <color theme="1"/>
        <rFont val="Times New Roman"/>
        <family val="1"/>
      </rPr>
      <t>1</t>
    </r>
    <r>
      <rPr>
        <sz val="11"/>
        <color theme="1"/>
        <rFont val="Times New Roman"/>
        <family val="1"/>
      </rPr>
      <t>=</t>
    </r>
    <r>
      <rPr>
        <i/>
        <sz val="11"/>
        <color theme="1"/>
        <rFont val="Times New Roman"/>
        <family val="1"/>
      </rPr>
      <t>V</t>
    </r>
    <r>
      <rPr>
        <vertAlign val="subscript"/>
        <sz val="11"/>
        <color theme="1"/>
        <rFont val="Times New Roman"/>
        <family val="1"/>
      </rPr>
      <t>1T</t>
    </r>
    <r>
      <rPr>
        <sz val="11"/>
        <color theme="1"/>
        <rFont val="Times New Roman"/>
        <family val="1"/>
      </rPr>
      <t>-N</t>
    </r>
    <r>
      <rPr>
        <vertAlign val="subscript"/>
        <sz val="11"/>
        <color theme="1"/>
        <rFont val="Times New Roman"/>
        <family val="1"/>
      </rPr>
      <t>of</t>
    </r>
    <rPh sb="0" eb="4">
      <t>キジュンブッシツ</t>
    </rPh>
    <rPh sb="5" eb="8">
      <t>トシュツリョウ</t>
    </rPh>
    <phoneticPr fontId="1"/>
  </si>
  <si>
    <r>
      <rPr>
        <i/>
        <sz val="11"/>
        <color theme="1"/>
        <rFont val="Times New Roman"/>
        <family val="1"/>
      </rPr>
      <t>V</t>
    </r>
    <r>
      <rPr>
        <vertAlign val="subscript"/>
        <sz val="11"/>
        <color theme="1"/>
        <rFont val="Times New Roman"/>
        <family val="1"/>
      </rPr>
      <t>1</t>
    </r>
    <phoneticPr fontId="1"/>
  </si>
  <si>
    <r>
      <t xml:space="preserve">アルミドロスの吐出量                   </t>
    </r>
    <r>
      <rPr>
        <i/>
        <sz val="11"/>
        <color theme="1"/>
        <rFont val="Times New Roman"/>
        <family val="1"/>
      </rPr>
      <t>V</t>
    </r>
    <r>
      <rPr>
        <vertAlign val="subscript"/>
        <sz val="11"/>
        <color theme="1"/>
        <rFont val="Times New Roman"/>
        <family val="1"/>
      </rPr>
      <t>2</t>
    </r>
    <r>
      <rPr>
        <sz val="11"/>
        <color theme="1"/>
        <rFont val="Times New Roman"/>
        <family val="1"/>
      </rPr>
      <t>=</t>
    </r>
    <r>
      <rPr>
        <i/>
        <sz val="11"/>
        <color theme="1"/>
        <rFont val="Times New Roman"/>
        <family val="1"/>
      </rPr>
      <t>V</t>
    </r>
    <r>
      <rPr>
        <vertAlign val="subscript"/>
        <sz val="11"/>
        <color theme="1"/>
        <rFont val="Times New Roman"/>
        <family val="1"/>
      </rPr>
      <t>2T</t>
    </r>
    <r>
      <rPr>
        <sz val="11"/>
        <color theme="1"/>
        <rFont val="Times New Roman"/>
        <family val="1"/>
      </rPr>
      <t>-N</t>
    </r>
    <r>
      <rPr>
        <vertAlign val="subscript"/>
        <sz val="11"/>
        <color theme="1"/>
        <rFont val="Times New Roman"/>
        <family val="1"/>
      </rPr>
      <t>of</t>
    </r>
    <rPh sb="7" eb="10">
      <t>トシュツリョウ</t>
    </rPh>
    <phoneticPr fontId="1"/>
  </si>
  <si>
    <r>
      <rPr>
        <i/>
        <sz val="11"/>
        <color theme="1"/>
        <rFont val="Times New Roman"/>
        <family val="1"/>
      </rPr>
      <t>V</t>
    </r>
    <r>
      <rPr>
        <i/>
        <vertAlign val="subscript"/>
        <sz val="11"/>
        <color theme="1"/>
        <rFont val="Times New Roman"/>
        <family val="1"/>
      </rPr>
      <t>2</t>
    </r>
    <phoneticPr fontId="1"/>
  </si>
  <si>
    <r>
      <t>N</t>
    </r>
    <r>
      <rPr>
        <vertAlign val="subscript"/>
        <sz val="12"/>
        <color theme="1"/>
        <rFont val="Times New Roman"/>
        <family val="1"/>
      </rPr>
      <t>of</t>
    </r>
    <phoneticPr fontId="1"/>
  </si>
  <si>
    <t>b)</t>
  </si>
  <si>
    <t>c)</t>
    <phoneticPr fontId="1"/>
  </si>
  <si>
    <t>a)</t>
    <phoneticPr fontId="1"/>
  </si>
  <si>
    <t>基準物質の吐出量  ℓ</t>
    <rPh sb="0" eb="4">
      <t>キジュンブッシツ</t>
    </rPh>
    <rPh sb="5" eb="7">
      <t>トシュツ</t>
    </rPh>
    <rPh sb="7" eb="8">
      <t>リョウ</t>
    </rPh>
    <phoneticPr fontId="15"/>
  </si>
  <si>
    <t xml:space="preserve"> 　  　　に示されているように，発生ガスに基づく吐出量は全吐出量から自然流出量を引いたものであるから，</t>
    <rPh sb="22" eb="24">
      <t>ハッセイ</t>
    </rPh>
    <rPh sb="27" eb="28">
      <t>モト</t>
    </rPh>
    <rPh sb="30" eb="33">
      <t>トシュツリョウ</t>
    </rPh>
    <rPh sb="34" eb="38">
      <t>ゼントシュツリョウ</t>
    </rPh>
    <rPh sb="40" eb="45">
      <t>シゼンリュウシュツリョウ</t>
    </rPh>
    <rPh sb="46" eb="47">
      <t>ヒ</t>
    </rPh>
    <phoneticPr fontId="1"/>
  </si>
  <si>
    <t>③　数値の記入方法の説明</t>
    <rPh sb="2" eb="4">
      <t>スウチ</t>
    </rPh>
    <rPh sb="5" eb="9">
      <t>キニュウホウホウ</t>
    </rPh>
    <rPh sb="10" eb="12">
      <t>セツメイ</t>
    </rPh>
    <phoneticPr fontId="1"/>
  </si>
  <si>
    <t>室温の測定温度</t>
    <rPh sb="0" eb="2">
      <t>シツオン</t>
    </rPh>
    <rPh sb="3" eb="5">
      <t>ソクテイ</t>
    </rPh>
    <rPh sb="5" eb="7">
      <t>オンド</t>
    </rPh>
    <phoneticPr fontId="1"/>
  </si>
  <si>
    <t>基準物質の吐出量</t>
    <rPh sb="0" eb="4">
      <t>キジュンブッシツ</t>
    </rPh>
    <rPh sb="5" eb="8">
      <t>トシュツリョウ</t>
    </rPh>
    <phoneticPr fontId="15"/>
  </si>
  <si>
    <t>ガス発生時の吐出量</t>
    <rPh sb="2" eb="5">
      <t>ハッセイジ</t>
    </rPh>
    <rPh sb="6" eb="9">
      <t>トシュツリョウ</t>
    </rPh>
    <phoneticPr fontId="1"/>
  </si>
  <si>
    <t>ガス発生が無い状態での吐出量</t>
    <rPh sb="2" eb="4">
      <t>ハッセイ</t>
    </rPh>
    <rPh sb="5" eb="6">
      <t>ナ</t>
    </rPh>
    <rPh sb="7" eb="9">
      <t>ジョウタイ</t>
    </rPh>
    <rPh sb="11" eb="14">
      <t>トシュツリョウ</t>
    </rPh>
    <phoneticPr fontId="1"/>
  </si>
  <si>
    <r>
      <t>V</t>
    </r>
    <r>
      <rPr>
        <vertAlign val="subscript"/>
        <sz val="10"/>
        <color rgb="FF000000"/>
        <rFont val="Times New Roman"/>
        <family val="1"/>
      </rPr>
      <t>1</t>
    </r>
    <r>
      <rPr>
        <i/>
        <vertAlign val="subscript"/>
        <sz val="10"/>
        <color rgb="FF000000"/>
        <rFont val="Times New Roman"/>
        <family val="1"/>
      </rPr>
      <t>T</t>
    </r>
    <phoneticPr fontId="1"/>
  </si>
  <si>
    <r>
      <t>V</t>
    </r>
    <r>
      <rPr>
        <vertAlign val="subscript"/>
        <sz val="12"/>
        <color rgb="FF000000"/>
        <rFont val="Times New Roman"/>
        <family val="1"/>
      </rPr>
      <t>1</t>
    </r>
    <r>
      <rPr>
        <i/>
        <vertAlign val="subscript"/>
        <sz val="12"/>
        <color rgb="FF000000"/>
        <rFont val="Times New Roman"/>
        <family val="1"/>
      </rPr>
      <t>T</t>
    </r>
    <phoneticPr fontId="1"/>
  </si>
  <si>
    <r>
      <t>V</t>
    </r>
    <r>
      <rPr>
        <i/>
        <vertAlign val="subscript"/>
        <sz val="12"/>
        <color rgb="FF000000"/>
        <rFont val="Times New Roman"/>
        <family val="1"/>
      </rPr>
      <t>2T</t>
    </r>
    <phoneticPr fontId="1"/>
  </si>
  <si>
    <r>
      <rPr>
        <b/>
        <i/>
        <sz val="12"/>
        <color theme="1"/>
        <rFont val="Times New Roman"/>
        <family val="1"/>
      </rPr>
      <t>V</t>
    </r>
    <r>
      <rPr>
        <b/>
        <vertAlign val="subscript"/>
        <sz val="12"/>
        <color theme="1"/>
        <rFont val="Times New Roman"/>
        <family val="1"/>
      </rPr>
      <t>2</t>
    </r>
    <phoneticPr fontId="15"/>
  </si>
  <si>
    <t>ドロスの吐出量</t>
    <rPh sb="4" eb="7">
      <t>トシュツリョウ</t>
    </rPh>
    <phoneticPr fontId="1"/>
  </si>
  <si>
    <t>メスシリンダー測定値</t>
    <rPh sb="7" eb="10">
      <t>ソクテイチ</t>
    </rPh>
    <phoneticPr fontId="15"/>
  </si>
  <si>
    <t>表　2　Excel　計算プログラム表の記入方法と内容説明</t>
    <rPh sb="0" eb="1">
      <t>ヒョウ</t>
    </rPh>
    <rPh sb="10" eb="12">
      <t>ケイサン</t>
    </rPh>
    <rPh sb="17" eb="18">
      <t>ヒョウ</t>
    </rPh>
    <rPh sb="19" eb="23">
      <t>キニュウホウホウ</t>
    </rPh>
    <rPh sb="24" eb="28">
      <t>ナイヨウセツメイ</t>
    </rPh>
    <phoneticPr fontId="1"/>
  </si>
  <si>
    <t>⑤　以下に計算例を示す。</t>
    <rPh sb="2" eb="4">
      <t>イカ</t>
    </rPh>
    <rPh sb="5" eb="8">
      <t>ケイサンレイ</t>
    </rPh>
    <rPh sb="9" eb="10">
      <t>シメ</t>
    </rPh>
    <phoneticPr fontId="1"/>
  </si>
  <si>
    <t>③　記入するセルの説明</t>
    <rPh sb="2" eb="4">
      <t>キニュウ</t>
    </rPh>
    <rPh sb="9" eb="11">
      <t>セツメイ</t>
    </rPh>
    <phoneticPr fontId="1"/>
  </si>
  <si>
    <r>
      <t>V</t>
    </r>
    <r>
      <rPr>
        <vertAlign val="subscript"/>
        <sz val="10"/>
        <color rgb="FF000000"/>
        <rFont val="Times New Roman"/>
        <family val="1"/>
      </rPr>
      <t>1</t>
    </r>
    <r>
      <rPr>
        <i/>
        <vertAlign val="subscript"/>
        <sz val="9"/>
        <color rgb="FF000000"/>
        <rFont val="Times New Roman"/>
        <family val="1"/>
      </rPr>
      <t>T</t>
    </r>
    <phoneticPr fontId="1"/>
  </si>
  <si>
    <r>
      <t>V</t>
    </r>
    <r>
      <rPr>
        <vertAlign val="subscript"/>
        <sz val="10"/>
        <color rgb="FF000000"/>
        <rFont val="Times New Roman"/>
        <family val="1"/>
      </rPr>
      <t>2</t>
    </r>
    <r>
      <rPr>
        <i/>
        <vertAlign val="subscript"/>
        <sz val="10"/>
        <color rgb="FF000000"/>
        <rFont val="Times New Roman"/>
        <family val="1"/>
      </rPr>
      <t>T</t>
    </r>
    <phoneticPr fontId="1"/>
  </si>
  <si>
    <r>
      <t>に記入する。これで</t>
    </r>
    <r>
      <rPr>
        <i/>
        <sz val="11"/>
        <color theme="1"/>
        <rFont val="Times New Roman"/>
        <family val="1"/>
      </rPr>
      <t>F</t>
    </r>
    <r>
      <rPr>
        <vertAlign val="subscript"/>
        <sz val="11"/>
        <color theme="1"/>
        <rFont val="Times New Roman"/>
        <family val="1"/>
      </rPr>
      <t>1</t>
    </r>
    <r>
      <rPr>
        <sz val="11"/>
        <color theme="1"/>
        <rFont val="游ゴシック Medium"/>
        <family val="3"/>
        <charset val="128"/>
      </rPr>
      <t>が計算され数値が表示される。</t>
    </r>
    <rPh sb="12" eb="14">
      <t>ケイサン</t>
    </rPh>
    <phoneticPr fontId="1"/>
  </si>
  <si>
    <r>
      <t xml:space="preserve">　アルミドロスの測定値  </t>
    </r>
    <r>
      <rPr>
        <i/>
        <sz val="11"/>
        <color theme="1"/>
        <rFont val="Times New Roman"/>
        <family val="1"/>
      </rPr>
      <t>W</t>
    </r>
    <r>
      <rPr>
        <vertAlign val="subscript"/>
        <sz val="11"/>
        <color theme="1"/>
        <rFont val="Times New Roman"/>
        <family val="1"/>
      </rPr>
      <t>2</t>
    </r>
    <r>
      <rPr>
        <sz val="11"/>
        <color theme="1"/>
        <rFont val="Times New Roman"/>
        <family val="1"/>
      </rPr>
      <t xml:space="preserve">, </t>
    </r>
    <r>
      <rPr>
        <i/>
        <sz val="11"/>
        <color theme="1"/>
        <rFont val="Times New Roman"/>
        <family val="1"/>
      </rPr>
      <t>t</t>
    </r>
    <r>
      <rPr>
        <vertAlign val="subscript"/>
        <sz val="11"/>
        <color theme="1"/>
        <rFont val="Times New Roman"/>
        <family val="1"/>
      </rPr>
      <t>2</t>
    </r>
    <r>
      <rPr>
        <sz val="11"/>
        <color theme="1"/>
        <rFont val="Times New Roman"/>
        <family val="1"/>
      </rPr>
      <t>,</t>
    </r>
    <r>
      <rPr>
        <sz val="11"/>
        <color theme="1"/>
        <rFont val="游ゴシック Medium"/>
        <family val="3"/>
        <charset val="128"/>
      </rPr>
      <t xml:space="preserve"> 及び吐出量，自然流出量をそれぞれのセルに記入する。</t>
    </r>
    <rPh sb="8" eb="11">
      <t>ソクテイチ</t>
    </rPh>
    <rPh sb="21" eb="22">
      <t>オヨ</t>
    </rPh>
    <rPh sb="23" eb="26">
      <t>トシュツリョウ</t>
    </rPh>
    <rPh sb="27" eb="32">
      <t>シゼンリュウシュツリョウ</t>
    </rPh>
    <rPh sb="41" eb="43">
      <t>キニュウ</t>
    </rPh>
    <phoneticPr fontId="1"/>
  </si>
  <si>
    <t>注：自然流出量は測定器具毎に数値が異なる。また測定時の温度，気圧の影響も受けるが，同一装置でのある程度の期間の平均値で代用しても，大きな誤差にはならない。</t>
    <rPh sb="0" eb="1">
      <t>チュウ</t>
    </rPh>
    <rPh sb="2" eb="7">
      <t>シゼンリュウシュツリョウ</t>
    </rPh>
    <rPh sb="8" eb="12">
      <t>ソクテイキグ</t>
    </rPh>
    <rPh sb="12" eb="13">
      <t>ゴト</t>
    </rPh>
    <rPh sb="14" eb="16">
      <t>スウチ</t>
    </rPh>
    <rPh sb="17" eb="18">
      <t>コト</t>
    </rPh>
    <rPh sb="23" eb="26">
      <t>ソクテイジ</t>
    </rPh>
    <rPh sb="27" eb="29">
      <t>オンド</t>
    </rPh>
    <rPh sb="30" eb="32">
      <t>キアツ</t>
    </rPh>
    <rPh sb="33" eb="35">
      <t>エイキョウ</t>
    </rPh>
    <rPh sb="36" eb="37">
      <t>ウ</t>
    </rPh>
    <rPh sb="41" eb="45">
      <t>ドウイツソウチ</t>
    </rPh>
    <rPh sb="49" eb="51">
      <t>テイド</t>
    </rPh>
    <rPh sb="52" eb="54">
      <t>キカン</t>
    </rPh>
    <rPh sb="55" eb="58">
      <t>ヘイキンチ</t>
    </rPh>
    <rPh sb="59" eb="61">
      <t>ダイヨウ</t>
    </rPh>
    <rPh sb="65" eb="66">
      <t>オオ</t>
    </rPh>
    <rPh sb="68" eb="70">
      <t>ゴサ</t>
    </rPh>
    <phoneticPr fontId="1"/>
  </si>
  <si>
    <t>　これで，求めるアルミドロスの金属アルミニウム含有率が3回測定の平均値として表示される。また標準偏差値もその右の欄に表示される。</t>
    <rPh sb="5" eb="6">
      <t>モト</t>
    </rPh>
    <rPh sb="15" eb="17">
      <t>キンゾク</t>
    </rPh>
    <rPh sb="23" eb="26">
      <t>ガンユウリツ</t>
    </rPh>
    <rPh sb="28" eb="31">
      <t>カイソクテイ</t>
    </rPh>
    <rPh sb="32" eb="35">
      <t>ヘイキンチ</t>
    </rPh>
    <rPh sb="38" eb="40">
      <t>ヒョウジ</t>
    </rPh>
    <rPh sb="46" eb="51">
      <t>ヒョウジュンヘンサチ</t>
    </rPh>
    <rPh sb="54" eb="55">
      <t>ミギ</t>
    </rPh>
    <rPh sb="56" eb="57">
      <t>ラン</t>
    </rPh>
    <rPh sb="58" eb="60">
      <t>ヒョウジ</t>
    </rPh>
    <phoneticPr fontId="1"/>
  </si>
  <si>
    <t>ドロスの吐出量 ℓ</t>
    <rPh sb="4" eb="7">
      <t>トシュツリョウ</t>
    </rPh>
    <phoneticPr fontId="15"/>
  </si>
  <si>
    <t>換算係数</t>
    <rPh sb="0" eb="4">
      <t>カンサンケイスウ</t>
    </rPh>
    <phoneticPr fontId="1"/>
  </si>
  <si>
    <t>　a)　</t>
    <phoneticPr fontId="1"/>
  </si>
  <si>
    <t>　b)　</t>
    <phoneticPr fontId="1"/>
  </si>
  <si>
    <t>　c)　</t>
    <phoneticPr fontId="1"/>
  </si>
  <si>
    <r>
      <t>アルミドロスの測定値</t>
    </r>
    <r>
      <rPr>
        <sz val="11"/>
        <color theme="1"/>
        <rFont val="Times New Roman"/>
        <family val="1"/>
      </rPr>
      <t xml:space="preserve"> </t>
    </r>
    <r>
      <rPr>
        <i/>
        <sz val="11"/>
        <color theme="1"/>
        <rFont val="Times New Roman"/>
        <family val="1"/>
      </rPr>
      <t>W</t>
    </r>
    <r>
      <rPr>
        <vertAlign val="subscript"/>
        <sz val="11"/>
        <color theme="1"/>
        <rFont val="Times New Roman"/>
        <family val="1"/>
      </rPr>
      <t>2</t>
    </r>
    <r>
      <rPr>
        <vertAlign val="subscript"/>
        <sz val="11"/>
        <color theme="1"/>
        <rFont val="游ゴシック Medium"/>
        <family val="1"/>
        <charset val="128"/>
      </rPr>
      <t>，</t>
    </r>
    <r>
      <rPr>
        <i/>
        <sz val="11"/>
        <color theme="1"/>
        <rFont val="Times New Roman"/>
        <family val="1"/>
      </rPr>
      <t>t</t>
    </r>
    <r>
      <rPr>
        <vertAlign val="subscript"/>
        <sz val="11"/>
        <color theme="1"/>
        <rFont val="Times New Roman"/>
        <family val="1"/>
      </rPr>
      <t>2</t>
    </r>
    <r>
      <rPr>
        <sz val="11"/>
        <color theme="1"/>
        <rFont val="游ゴシック Medium"/>
        <family val="3"/>
        <charset val="128"/>
      </rPr>
      <t>, 及びガスメーターの測定前の読みと測定後の読みをそれぞれ記入する</t>
    </r>
    <phoneticPr fontId="1"/>
  </si>
  <si>
    <r>
      <t>表２の計算プログラム表に基準物質の測定値　</t>
    </r>
    <r>
      <rPr>
        <i/>
        <sz val="11"/>
        <color theme="1"/>
        <rFont val="Times New Roman"/>
        <family val="1"/>
      </rPr>
      <t>W</t>
    </r>
    <r>
      <rPr>
        <vertAlign val="subscript"/>
        <sz val="11"/>
        <color theme="1"/>
        <rFont val="Times New Roman"/>
        <family val="1"/>
      </rPr>
      <t>1</t>
    </r>
    <r>
      <rPr>
        <sz val="11"/>
        <color theme="1"/>
        <rFont val="游ゴシック Medium"/>
        <family val="1"/>
        <charset val="128"/>
      </rPr>
      <t>，</t>
    </r>
    <r>
      <rPr>
        <i/>
        <sz val="11"/>
        <color theme="1"/>
        <rFont val="Times New Roman"/>
        <family val="1"/>
      </rPr>
      <t>t</t>
    </r>
    <r>
      <rPr>
        <vertAlign val="subscript"/>
        <sz val="11"/>
        <color theme="1"/>
        <rFont val="Times New Roman"/>
        <family val="1"/>
      </rPr>
      <t>1</t>
    </r>
    <r>
      <rPr>
        <sz val="11"/>
        <color theme="1"/>
        <rFont val="游ゴシック Medium"/>
        <family val="3"/>
        <charset val="128"/>
      </rPr>
      <t>，</t>
    </r>
    <r>
      <rPr>
        <sz val="11"/>
        <color theme="1"/>
        <rFont val="Times New Roman"/>
        <family val="1"/>
      </rPr>
      <t>P0</t>
    </r>
    <r>
      <rPr>
        <sz val="11"/>
        <color theme="1"/>
        <rFont val="游ゴシック Medium"/>
        <family val="3"/>
        <charset val="128"/>
      </rPr>
      <t>,及びガスメーターの測定前の読みと測定後の読みをそれぞれ記入する。これで</t>
    </r>
    <r>
      <rPr>
        <i/>
        <sz val="11"/>
        <color theme="1"/>
        <rFont val="Times New Roman"/>
        <family val="1"/>
      </rPr>
      <t>F</t>
    </r>
    <r>
      <rPr>
        <vertAlign val="subscript"/>
        <sz val="11"/>
        <color theme="1"/>
        <rFont val="Times New Roman"/>
        <family val="1"/>
      </rPr>
      <t>1</t>
    </r>
    <r>
      <rPr>
        <sz val="11"/>
        <color theme="1"/>
        <rFont val="游ゴシック Medium"/>
        <family val="3"/>
        <charset val="128"/>
      </rPr>
      <t>の数値が表示される。</t>
    </r>
    <phoneticPr fontId="1"/>
  </si>
  <si>
    <t>これで計算は終了，求めるアルミドロスの金属アルミニウム含有率が3回測定の平均値として表示される。また標準偏差値もその右の欄に表示される。</t>
    <rPh sb="3" eb="5">
      <t>ケイサン</t>
    </rPh>
    <phoneticPr fontId="1"/>
  </si>
  <si>
    <t>F-1</t>
    <phoneticPr fontId="1"/>
  </si>
  <si>
    <t>平均値</t>
    <rPh sb="0" eb="3">
      <t>ヘイキンチ</t>
    </rPh>
    <phoneticPr fontId="1"/>
  </si>
  <si>
    <r>
      <rPr>
        <b/>
        <i/>
        <sz val="11"/>
        <color theme="1"/>
        <rFont val="Times New Roman"/>
        <family val="1"/>
      </rPr>
      <t>F</t>
    </r>
    <r>
      <rPr>
        <b/>
        <vertAlign val="subscript"/>
        <sz val="11"/>
        <color theme="1"/>
        <rFont val="Times New Roman"/>
        <family val="1"/>
      </rPr>
      <t>1</t>
    </r>
    <phoneticPr fontId="15"/>
  </si>
  <si>
    <t>F-2</t>
    <phoneticPr fontId="1"/>
  </si>
  <si>
    <t>④　表3 の各セルに，表2に示す内容の測定値を記入すれば，金属アルミニウム含有率が自動計算される。</t>
    <rPh sb="6" eb="7">
      <t>カク</t>
    </rPh>
    <rPh sb="14" eb="15">
      <t>シメ</t>
    </rPh>
    <rPh sb="16" eb="18">
      <t>ナイヨウ</t>
    </rPh>
    <rPh sb="20" eb="21">
      <t>シタガ</t>
    </rPh>
    <rPh sb="23" eb="26">
      <t>ソクテイチ</t>
    </rPh>
    <rPh sb="27" eb="29">
      <t>キニュウ</t>
    </rPh>
    <rPh sb="33" eb="35">
      <t>キンゾク</t>
    </rPh>
    <rPh sb="41" eb="44">
      <t>ガンユウリツ</t>
    </rPh>
    <rPh sb="45" eb="49">
      <t>ジドウケイサン</t>
    </rPh>
    <phoneticPr fontId="1"/>
  </si>
  <si>
    <r>
      <t>基準物質の吐出量即ちガス発生量</t>
    </r>
    <r>
      <rPr>
        <i/>
        <sz val="11"/>
        <color theme="1"/>
        <rFont val="Times New Roman"/>
        <family val="1"/>
      </rPr>
      <t>V</t>
    </r>
    <r>
      <rPr>
        <vertAlign val="subscript"/>
        <sz val="11"/>
        <color theme="1"/>
        <rFont val="Times New Roman"/>
        <family val="1"/>
      </rPr>
      <t>1</t>
    </r>
    <r>
      <rPr>
        <sz val="11"/>
        <color theme="1"/>
        <rFont val="游ゴシック Medium"/>
        <family val="3"/>
        <charset val="128"/>
      </rPr>
      <t>は:</t>
    </r>
    <r>
      <rPr>
        <i/>
        <sz val="11"/>
        <color theme="1"/>
        <rFont val="Times New Roman"/>
        <family val="1"/>
      </rPr>
      <t>V</t>
    </r>
    <r>
      <rPr>
        <vertAlign val="subscript"/>
        <sz val="11"/>
        <color theme="1"/>
        <rFont val="Times New Roman"/>
        <family val="1"/>
      </rPr>
      <t>1</t>
    </r>
    <r>
      <rPr>
        <sz val="11"/>
        <color theme="1"/>
        <rFont val="Times New Roman"/>
        <family val="1"/>
      </rPr>
      <t>=</t>
    </r>
    <r>
      <rPr>
        <i/>
        <sz val="11"/>
        <color theme="1"/>
        <rFont val="Times New Roman"/>
        <family val="1"/>
      </rPr>
      <t>V</t>
    </r>
    <r>
      <rPr>
        <vertAlign val="subscript"/>
        <sz val="11"/>
        <color theme="1"/>
        <rFont val="Times New Roman"/>
        <family val="1"/>
      </rPr>
      <t>1T</t>
    </r>
    <r>
      <rPr>
        <sz val="11"/>
        <color theme="1"/>
        <rFont val="游ゴシック Medium"/>
        <family val="1"/>
        <charset val="128"/>
      </rPr>
      <t>－</t>
    </r>
    <r>
      <rPr>
        <sz val="11"/>
        <color theme="1"/>
        <rFont val="Times New Roman"/>
        <family val="1"/>
      </rPr>
      <t>N</t>
    </r>
    <r>
      <rPr>
        <vertAlign val="subscript"/>
        <sz val="11"/>
        <color theme="1"/>
        <rFont val="Times New Roman"/>
        <family val="1"/>
      </rPr>
      <t xml:space="preserve">of </t>
    </r>
    <r>
      <rPr>
        <sz val="11"/>
        <color theme="1"/>
        <rFont val="Times New Roman"/>
        <family val="1"/>
      </rPr>
      <t xml:space="preserve"> </t>
    </r>
    <r>
      <rPr>
        <sz val="11"/>
        <color theme="1"/>
        <rFont val="游ゴシック Medium"/>
        <family val="3"/>
        <charset val="128"/>
      </rPr>
      <t>，</t>
    </r>
    <phoneticPr fontId="1"/>
  </si>
  <si>
    <r>
      <t>アルミドロスの吐出量即ちガス発生量</t>
    </r>
    <r>
      <rPr>
        <i/>
        <sz val="11"/>
        <color theme="1"/>
        <rFont val="Times New Roman"/>
        <family val="1"/>
      </rPr>
      <t>V</t>
    </r>
    <r>
      <rPr>
        <vertAlign val="subscript"/>
        <sz val="11"/>
        <color theme="1"/>
        <rFont val="Times New Roman"/>
        <family val="1"/>
      </rPr>
      <t>2</t>
    </r>
    <r>
      <rPr>
        <sz val="11"/>
        <color theme="1"/>
        <rFont val="游ゴシック Medium"/>
        <family val="3"/>
        <charset val="128"/>
      </rPr>
      <t xml:space="preserve"> は：</t>
    </r>
    <r>
      <rPr>
        <i/>
        <sz val="11"/>
        <color theme="1"/>
        <rFont val="Times New Roman"/>
        <family val="1"/>
      </rPr>
      <t>V</t>
    </r>
    <r>
      <rPr>
        <vertAlign val="subscript"/>
        <sz val="11"/>
        <color theme="1"/>
        <rFont val="Times New Roman"/>
        <family val="1"/>
      </rPr>
      <t>2</t>
    </r>
    <r>
      <rPr>
        <sz val="11"/>
        <color theme="1"/>
        <rFont val="Times New Roman"/>
        <family val="1"/>
      </rPr>
      <t>=</t>
    </r>
    <r>
      <rPr>
        <i/>
        <sz val="11"/>
        <color theme="1"/>
        <rFont val="Times New Roman"/>
        <family val="1"/>
      </rPr>
      <t>V</t>
    </r>
    <r>
      <rPr>
        <vertAlign val="subscript"/>
        <sz val="11"/>
        <color theme="1"/>
        <rFont val="Times New Roman"/>
        <family val="1"/>
      </rPr>
      <t>2T</t>
    </r>
    <r>
      <rPr>
        <sz val="11"/>
        <color theme="1"/>
        <rFont val="游ゴシック Medium"/>
        <family val="1"/>
        <charset val="128"/>
      </rPr>
      <t>－</t>
    </r>
    <r>
      <rPr>
        <sz val="11"/>
        <color theme="1"/>
        <rFont val="Times New Roman"/>
        <family val="1"/>
      </rPr>
      <t>N</t>
    </r>
    <r>
      <rPr>
        <vertAlign val="subscript"/>
        <sz val="11"/>
        <color theme="1"/>
        <rFont val="Times New Roman"/>
        <family val="1"/>
      </rPr>
      <t>of</t>
    </r>
    <r>
      <rPr>
        <sz val="11"/>
        <color theme="1"/>
        <rFont val="游ゴシック Medium"/>
        <family val="3"/>
        <charset val="128"/>
      </rPr>
      <t>　となる。</t>
    </r>
    <phoneticPr fontId="1"/>
  </si>
  <si>
    <r>
      <rPr>
        <i/>
        <sz val="11"/>
        <color theme="1"/>
        <rFont val="Times New Roman"/>
        <family val="1"/>
      </rPr>
      <t xml:space="preserve"> V</t>
    </r>
    <r>
      <rPr>
        <vertAlign val="subscript"/>
        <sz val="11"/>
        <color theme="1"/>
        <rFont val="Times New Roman"/>
        <family val="1"/>
      </rPr>
      <t>1</t>
    </r>
    <r>
      <rPr>
        <sz val="11"/>
        <color theme="1"/>
        <rFont val="Times New Roman"/>
        <family val="1"/>
      </rPr>
      <t>=</t>
    </r>
    <r>
      <rPr>
        <i/>
        <sz val="11"/>
        <color theme="1"/>
        <rFont val="Times New Roman"/>
        <family val="1"/>
      </rPr>
      <t>V</t>
    </r>
    <r>
      <rPr>
        <vertAlign val="subscript"/>
        <sz val="11"/>
        <color theme="1"/>
        <rFont val="Times New Roman"/>
        <family val="1"/>
      </rPr>
      <t>1T</t>
    </r>
    <r>
      <rPr>
        <sz val="11"/>
        <color theme="1"/>
        <rFont val="Arial Unicode MS"/>
        <family val="3"/>
        <charset val="128"/>
      </rPr>
      <t>－</t>
    </r>
    <r>
      <rPr>
        <sz val="11"/>
        <color theme="1"/>
        <rFont val="Times New Roman"/>
        <family val="1"/>
      </rPr>
      <t>N</t>
    </r>
    <r>
      <rPr>
        <vertAlign val="subscript"/>
        <sz val="11"/>
        <color theme="1"/>
        <rFont val="Times New Roman"/>
        <family val="1"/>
      </rPr>
      <t>of</t>
    </r>
    <phoneticPr fontId="1"/>
  </si>
  <si>
    <r>
      <rPr>
        <i/>
        <sz val="11"/>
        <color theme="1"/>
        <rFont val="Times New Roman"/>
        <family val="1"/>
      </rPr>
      <t xml:space="preserve"> V</t>
    </r>
    <r>
      <rPr>
        <vertAlign val="subscript"/>
        <sz val="11"/>
        <color theme="1"/>
        <rFont val="Times New Roman"/>
        <family val="1"/>
      </rPr>
      <t>2</t>
    </r>
    <r>
      <rPr>
        <sz val="11"/>
        <color theme="1"/>
        <rFont val="Times New Roman"/>
        <family val="1"/>
      </rPr>
      <t>=</t>
    </r>
    <r>
      <rPr>
        <i/>
        <sz val="11"/>
        <color theme="1"/>
        <rFont val="Times New Roman"/>
        <family val="1"/>
      </rPr>
      <t>V</t>
    </r>
    <r>
      <rPr>
        <vertAlign val="subscript"/>
        <sz val="11"/>
        <color theme="1"/>
        <rFont val="Times New Roman"/>
        <family val="1"/>
      </rPr>
      <t>2T</t>
    </r>
    <r>
      <rPr>
        <sz val="11"/>
        <color theme="1"/>
        <rFont val="Arial Unicode MS"/>
        <family val="3"/>
        <charset val="128"/>
      </rPr>
      <t>－</t>
    </r>
    <r>
      <rPr>
        <sz val="11"/>
        <color theme="1"/>
        <rFont val="Times New Roman"/>
        <family val="1"/>
      </rPr>
      <t>N</t>
    </r>
    <r>
      <rPr>
        <vertAlign val="subscript"/>
        <sz val="11"/>
        <color theme="1"/>
        <rFont val="Times New Roman"/>
        <family val="1"/>
      </rPr>
      <t>of</t>
    </r>
    <phoneticPr fontId="1"/>
  </si>
  <si>
    <t>表４　計算例</t>
    <rPh sb="0" eb="1">
      <t>ヒョウ</t>
    </rPh>
    <rPh sb="3" eb="6">
      <t>ケイサンレイ</t>
    </rPh>
    <phoneticPr fontId="1"/>
  </si>
  <si>
    <t>⑤　以下表４に計算例を示す。同一のサンプルから日付を変えて試料を調製して分析したものであるが，再現性は高いことが示されている。</t>
    <rPh sb="2" eb="4">
      <t>イカ</t>
    </rPh>
    <rPh sb="4" eb="5">
      <t>ヒョウ</t>
    </rPh>
    <rPh sb="7" eb="10">
      <t>ケイサンレイ</t>
    </rPh>
    <rPh sb="11" eb="12">
      <t>シメ</t>
    </rPh>
    <rPh sb="14" eb="16">
      <t>ドウイツ</t>
    </rPh>
    <rPh sb="23" eb="25">
      <t>ヒヅケ</t>
    </rPh>
    <rPh sb="26" eb="27">
      <t>カ</t>
    </rPh>
    <rPh sb="29" eb="31">
      <t>シリョウ</t>
    </rPh>
    <rPh sb="32" eb="34">
      <t>チョウセイ</t>
    </rPh>
    <rPh sb="36" eb="38">
      <t>ブンセキ</t>
    </rPh>
    <rPh sb="47" eb="50">
      <t>サイゲンセイ</t>
    </rPh>
    <rPh sb="51" eb="52">
      <t>タカ</t>
    </rPh>
    <rPh sb="56" eb="57">
      <t>シメ</t>
    </rPh>
    <phoneticPr fontId="1"/>
  </si>
  <si>
    <t>表５水量換算法で使用する測定項目</t>
    <rPh sb="0" eb="1">
      <t>ヒョウ</t>
    </rPh>
    <rPh sb="2" eb="7">
      <t>スイリョウカンサンホウ</t>
    </rPh>
    <rPh sb="8" eb="10">
      <t>シヨウ</t>
    </rPh>
    <rPh sb="12" eb="16">
      <t>ソクテイコウモク</t>
    </rPh>
    <phoneticPr fontId="1"/>
  </si>
  <si>
    <t>表 ６　Excel　計算プログラム表の各々のセル内容の説明</t>
    <rPh sb="0" eb="1">
      <t>ヒョウ</t>
    </rPh>
    <rPh sb="10" eb="12">
      <t>ケイサン</t>
    </rPh>
    <rPh sb="17" eb="18">
      <t>ヒョウ</t>
    </rPh>
    <rPh sb="19" eb="21">
      <t>オノオノ</t>
    </rPh>
    <rPh sb="24" eb="26">
      <t>ナイヨウ</t>
    </rPh>
    <rPh sb="27" eb="29">
      <t>セツメイ</t>
    </rPh>
    <phoneticPr fontId="1"/>
  </si>
  <si>
    <t>表 ７　Excel　計算プログラム表</t>
    <rPh sb="0" eb="1">
      <t>ヒョウ</t>
    </rPh>
    <rPh sb="10" eb="12">
      <t>ケイサン</t>
    </rPh>
    <rPh sb="17" eb="18">
      <t>ヒョウ</t>
    </rPh>
    <phoneticPr fontId="1"/>
  </si>
  <si>
    <t>④　表７の各セルに，表５に示す内容の測定値を記入すれば，金属アルミニウム含有率が自動計算される。</t>
    <rPh sb="5" eb="6">
      <t>カク</t>
    </rPh>
    <rPh sb="13" eb="14">
      <t>シメ</t>
    </rPh>
    <rPh sb="15" eb="17">
      <t>ナイヨウ</t>
    </rPh>
    <rPh sb="21" eb="24">
      <t>ソクテイチ</t>
    </rPh>
    <rPh sb="25" eb="27">
      <t>キニュウ</t>
    </rPh>
    <rPh sb="31" eb="33">
      <t>キンゾク</t>
    </rPh>
    <rPh sb="39" eb="42">
      <t>ガンユウリツ</t>
    </rPh>
    <rPh sb="43" eb="47">
      <t>ジドウケイサン</t>
    </rPh>
    <phoneticPr fontId="1"/>
  </si>
  <si>
    <t>　　表 ５ 記載の測定項目を，基準物質と測定対象のアルミニウムドロスのについて測定する。測定回数はそれぞれ3回以上とする。</t>
    <rPh sb="2" eb="3">
      <t>ヒョウ</t>
    </rPh>
    <rPh sb="6" eb="8">
      <t>キサイ</t>
    </rPh>
    <rPh sb="9" eb="13">
      <t>ソクテイコウモク</t>
    </rPh>
    <rPh sb="15" eb="19">
      <t>キジュンブッシツ</t>
    </rPh>
    <rPh sb="20" eb="24">
      <t>ソクテイタイショウ</t>
    </rPh>
    <rPh sb="39" eb="41">
      <t>ソクテイ</t>
    </rPh>
    <rPh sb="44" eb="48">
      <t>ソクテイカイスウ</t>
    </rPh>
    <rPh sb="54" eb="57">
      <t>カイイジョウ</t>
    </rPh>
    <phoneticPr fontId="1"/>
  </si>
  <si>
    <r>
      <t>　表７の計算プログラム表に基準物質の測定値　</t>
    </r>
    <r>
      <rPr>
        <i/>
        <sz val="11"/>
        <color theme="1"/>
        <rFont val="Times New Roman"/>
        <family val="1"/>
      </rPr>
      <t>W</t>
    </r>
    <r>
      <rPr>
        <vertAlign val="subscript"/>
        <sz val="11"/>
        <color theme="1"/>
        <rFont val="Times New Roman"/>
        <family val="1"/>
      </rPr>
      <t>1</t>
    </r>
    <r>
      <rPr>
        <vertAlign val="subscript"/>
        <sz val="11"/>
        <color theme="1"/>
        <rFont val="游ゴシック Medium"/>
        <family val="1"/>
        <charset val="128"/>
      </rPr>
      <t>，</t>
    </r>
    <r>
      <rPr>
        <i/>
        <sz val="11"/>
        <color theme="1"/>
        <rFont val="Times New Roman"/>
        <family val="1"/>
      </rPr>
      <t>t</t>
    </r>
    <r>
      <rPr>
        <vertAlign val="subscript"/>
        <sz val="11"/>
        <color theme="1"/>
        <rFont val="Times New Roman"/>
        <family val="1"/>
      </rPr>
      <t>1</t>
    </r>
    <r>
      <rPr>
        <sz val="11"/>
        <color theme="1"/>
        <rFont val="游ゴシック Medium"/>
        <family val="3"/>
        <charset val="128"/>
      </rPr>
      <t>，</t>
    </r>
    <r>
      <rPr>
        <i/>
        <sz val="11"/>
        <color theme="1"/>
        <rFont val="Times New Roman"/>
        <family val="1"/>
      </rPr>
      <t>P</t>
    </r>
    <r>
      <rPr>
        <vertAlign val="subscript"/>
        <sz val="11"/>
        <color theme="1"/>
        <rFont val="Times New Roman"/>
        <family val="1"/>
      </rPr>
      <t>0</t>
    </r>
    <r>
      <rPr>
        <sz val="11"/>
        <color theme="1"/>
        <rFont val="游ゴシック Medium"/>
        <family val="1"/>
        <charset val="128"/>
      </rPr>
      <t>，</t>
    </r>
    <r>
      <rPr>
        <sz val="11"/>
        <color theme="1"/>
        <rFont val="游ゴシック Medium"/>
        <family val="3"/>
        <charset val="128"/>
      </rPr>
      <t>及びガス発生時の吐出量をメスシリンダーで読取り，同様に自然流出量を読み取り，それぞれ該当するセル</t>
    </r>
    <rPh sb="1" eb="2">
      <t>ヒョウ</t>
    </rPh>
    <rPh sb="4" eb="6">
      <t>ケイサン</t>
    </rPh>
    <rPh sb="11" eb="12">
      <t>ヒョウ</t>
    </rPh>
    <rPh sb="13" eb="17">
      <t>キジュンブッシツ</t>
    </rPh>
    <rPh sb="18" eb="20">
      <t>ソクテイ</t>
    </rPh>
    <rPh sb="20" eb="21">
      <t>チ</t>
    </rPh>
    <rPh sb="31" eb="32">
      <t>オヨ</t>
    </rPh>
    <rPh sb="35" eb="38">
      <t>ハッセイジ</t>
    </rPh>
    <rPh sb="39" eb="42">
      <t>トシュツリョウ</t>
    </rPh>
    <rPh sb="51" eb="53">
      <t>ヨミトリ</t>
    </rPh>
    <rPh sb="55" eb="57">
      <t>ドウヨウ</t>
    </rPh>
    <rPh sb="58" eb="63">
      <t>シゼンリュウシュツリョウ</t>
    </rPh>
    <rPh sb="64" eb="65">
      <t>ヨ</t>
    </rPh>
    <rPh sb="66" eb="67">
      <t>ト</t>
    </rPh>
    <rPh sb="73" eb="75">
      <t>ガイトウ</t>
    </rPh>
    <phoneticPr fontId="1"/>
  </si>
  <si>
    <t>　　注２：自然流出量の測定方法は上記日本アルミニウム協会のホームページに掲載の「水量換算法の原理と測定操作」に詳しく記載されている。</t>
    <rPh sb="2" eb="3">
      <t>チュウ</t>
    </rPh>
    <rPh sb="5" eb="10">
      <t>シゼンリュウシュツリョウ</t>
    </rPh>
    <rPh sb="11" eb="15">
      <t>ソクテイホウホウ</t>
    </rPh>
    <rPh sb="16" eb="18">
      <t>ジョウキ</t>
    </rPh>
    <rPh sb="18" eb="20">
      <t>ニホン</t>
    </rPh>
    <rPh sb="26" eb="28">
      <t>キョウカイ</t>
    </rPh>
    <rPh sb="36" eb="38">
      <t>ケイサイ</t>
    </rPh>
    <rPh sb="55" eb="56">
      <t>クワ</t>
    </rPh>
    <rPh sb="58" eb="60">
      <t>キサイ</t>
    </rPh>
    <phoneticPr fontId="1"/>
  </si>
  <si>
    <t xml:space="preserve">　　注１：水量換算法の発生ガスによる吐出量即ちガス発生量は，日本アルミニウム協会のホームページに掲載の「水量換算法の原理と測定操作」に記載の式 (4) </t>
    <rPh sb="2" eb="3">
      <t>チュウ</t>
    </rPh>
    <rPh sb="5" eb="10">
      <t>スイリョウカンサンホウ</t>
    </rPh>
    <rPh sb="11" eb="13">
      <t>ハッセイ</t>
    </rPh>
    <rPh sb="18" eb="21">
      <t>トシュツリョウ</t>
    </rPh>
    <rPh sb="21" eb="22">
      <t>スナワ</t>
    </rPh>
    <rPh sb="25" eb="28">
      <t>ハッセイリョウ</t>
    </rPh>
    <rPh sb="30" eb="32">
      <t>ニホン</t>
    </rPh>
    <rPh sb="38" eb="40">
      <t>キョウカイ</t>
    </rPh>
    <rPh sb="48" eb="50">
      <t>ケイサイ</t>
    </rPh>
    <rPh sb="52" eb="57">
      <t>スイリョウカンサンホウ</t>
    </rPh>
    <rPh sb="58" eb="60">
      <t>ゲンリ</t>
    </rPh>
    <rPh sb="61" eb="65">
      <t>ソクテイソウサ</t>
    </rPh>
    <rPh sb="67" eb="69">
      <t>キサイ</t>
    </rPh>
    <rPh sb="70" eb="71">
      <t>シキ</t>
    </rPh>
    <phoneticPr fontId="1"/>
  </si>
  <si>
    <r>
      <t>　　注３：自然流出量は数か月間に亘る各種気象条件での10回以上の平均値をもって</t>
    </r>
    <r>
      <rPr>
        <sz val="11"/>
        <color theme="1"/>
        <rFont val="Times New Roman"/>
        <family val="1"/>
      </rPr>
      <t>N</t>
    </r>
    <r>
      <rPr>
        <vertAlign val="subscript"/>
        <sz val="11"/>
        <color theme="1"/>
        <rFont val="Times New Roman"/>
        <family val="1"/>
      </rPr>
      <t>of</t>
    </r>
    <r>
      <rPr>
        <sz val="11"/>
        <color theme="1"/>
        <rFont val="游ゴシック Medium"/>
        <family val="3"/>
        <charset val="128"/>
      </rPr>
      <t>としても良い。（上記ホームページ，操作方法２の箇条⓫）</t>
    </r>
    <rPh sb="2" eb="3">
      <t>チュウ</t>
    </rPh>
    <rPh sb="5" eb="10">
      <t>シゼンリュウシュツリョウ</t>
    </rPh>
    <rPh sb="11" eb="12">
      <t>スウ</t>
    </rPh>
    <rPh sb="13" eb="15">
      <t>ゲツカン</t>
    </rPh>
    <rPh sb="16" eb="17">
      <t>ワタル</t>
    </rPh>
    <rPh sb="18" eb="24">
      <t>カクシュキショウジョウケン</t>
    </rPh>
    <rPh sb="28" eb="31">
      <t>カイイジョウ</t>
    </rPh>
    <rPh sb="32" eb="35">
      <t>ヘイキンチ</t>
    </rPh>
    <rPh sb="46" eb="47">
      <t>ヨ</t>
    </rPh>
    <rPh sb="50" eb="52">
      <t>ジョウキ</t>
    </rPh>
    <rPh sb="59" eb="63">
      <t>ソウサホウホウ</t>
    </rPh>
    <rPh sb="65" eb="67">
      <t>カジョウ</t>
    </rPh>
    <phoneticPr fontId="1"/>
  </si>
  <si>
    <t>水量換算法の計算</t>
    <rPh sb="0" eb="5">
      <t>スイリョウカンサンホウ</t>
    </rPh>
    <rPh sb="6" eb="8">
      <t>ケイサン</t>
    </rPh>
    <phoneticPr fontId="1"/>
  </si>
  <si>
    <t>３)</t>
    <phoneticPr fontId="1"/>
  </si>
  <si>
    <t>水量換算法の簡易計算</t>
    <rPh sb="0" eb="5">
      <t>スイリョウカンサンホウ</t>
    </rPh>
    <rPh sb="6" eb="10">
      <t>カンイケイサン</t>
    </rPh>
    <phoneticPr fontId="1"/>
  </si>
  <si>
    <t>　前出のホームページ「水量換算法の原理と測定操作」中で，式(12)として水量換算法の更に簡易な計算方法についての記述がある。</t>
    <rPh sb="1" eb="3">
      <t>ゼンシュツ</t>
    </rPh>
    <rPh sb="11" eb="16">
      <t>スイリョウカンサンホウ</t>
    </rPh>
    <rPh sb="17" eb="19">
      <t>ゲンリ</t>
    </rPh>
    <rPh sb="20" eb="24">
      <t>ソクテイソウサ</t>
    </rPh>
    <rPh sb="25" eb="26">
      <t>チュウ</t>
    </rPh>
    <rPh sb="28" eb="29">
      <t>シキ</t>
    </rPh>
    <rPh sb="36" eb="41">
      <t>スイリョウカンサンホウ</t>
    </rPh>
    <rPh sb="42" eb="43">
      <t>サラ</t>
    </rPh>
    <rPh sb="44" eb="46">
      <t>カンイ</t>
    </rPh>
    <rPh sb="47" eb="51">
      <t>ケイサンホウホウ</t>
    </rPh>
    <rPh sb="56" eb="58">
      <t>キジュツ</t>
    </rPh>
    <phoneticPr fontId="1"/>
  </si>
  <si>
    <r>
      <t>使用する式は下式で，99.4は基準物質の純度99.4〔%(質量分率)〕 の意味で，</t>
    </r>
    <r>
      <rPr>
        <i/>
        <sz val="11"/>
        <color theme="1"/>
        <rFont val="Times New Roman"/>
        <family val="1"/>
      </rPr>
      <t>p</t>
    </r>
    <r>
      <rPr>
        <sz val="11"/>
        <color theme="1"/>
        <rFont val="游ゴシック Medium"/>
        <family val="3"/>
        <charset val="128"/>
      </rPr>
      <t>が求めるアルミドロスの金属アルミニウム含有率〔%(質量分率)〕である。</t>
    </r>
    <rPh sb="0" eb="2">
      <t>シヨウ</t>
    </rPh>
    <rPh sb="4" eb="5">
      <t>シキ</t>
    </rPh>
    <rPh sb="6" eb="7">
      <t>シタ</t>
    </rPh>
    <rPh sb="7" eb="8">
      <t>シキ</t>
    </rPh>
    <rPh sb="15" eb="19">
      <t>キジュンブッシツ</t>
    </rPh>
    <rPh sb="20" eb="22">
      <t>ジュンド</t>
    </rPh>
    <rPh sb="46" eb="48">
      <t>イミ</t>
    </rPh>
    <rPh sb="52" eb="53">
      <t>モト</t>
    </rPh>
    <rPh sb="62" eb="64">
      <t>キンゾク</t>
    </rPh>
    <rPh sb="70" eb="73">
      <t>ガンユウリツシツリョウブンリツ</t>
    </rPh>
    <phoneticPr fontId="1"/>
  </si>
  <si>
    <t>　　自然流出量にある一定の期間の平均値を用いる件については日本アルミニウム協会ホームページ掲載の「水量換算法の原理と測定操作」の操作２を参照のこと。</t>
    <rPh sb="2" eb="7">
      <t>シゼンリュウシュツリョウ</t>
    </rPh>
    <rPh sb="10" eb="12">
      <t>イッテイ</t>
    </rPh>
    <rPh sb="13" eb="15">
      <t>キカン</t>
    </rPh>
    <rPh sb="16" eb="19">
      <t>ヘイキンチ</t>
    </rPh>
    <rPh sb="20" eb="21">
      <t>モチ</t>
    </rPh>
    <rPh sb="23" eb="24">
      <t>ケン</t>
    </rPh>
    <rPh sb="29" eb="31">
      <t>ニホン</t>
    </rPh>
    <rPh sb="37" eb="39">
      <t>キョウカイ</t>
    </rPh>
    <rPh sb="45" eb="47">
      <t>ケイサイ</t>
    </rPh>
    <rPh sb="49" eb="54">
      <t>スイリョウカンサンホウ</t>
    </rPh>
    <rPh sb="55" eb="57">
      <t>ゲンリ</t>
    </rPh>
    <rPh sb="58" eb="62">
      <t>ソクテイソウサ</t>
    </rPh>
    <rPh sb="64" eb="66">
      <t>ソウサ</t>
    </rPh>
    <rPh sb="68" eb="70">
      <t>サンショウ</t>
    </rPh>
    <phoneticPr fontId="1"/>
  </si>
  <si>
    <t>合金No2</t>
    <rPh sb="0" eb="2">
      <t>ゴウキン</t>
    </rPh>
    <phoneticPr fontId="1"/>
  </si>
  <si>
    <t>平均値</t>
    <rPh sb="0" eb="3">
      <t>ヘイキンチ</t>
    </rPh>
    <phoneticPr fontId="15"/>
  </si>
  <si>
    <t>合金No1.</t>
    <rPh sb="0" eb="2">
      <t>ゴウキン</t>
    </rPh>
    <phoneticPr fontId="1"/>
  </si>
  <si>
    <t>表８　計算例</t>
    <rPh sb="0" eb="1">
      <t>ヒョウ</t>
    </rPh>
    <rPh sb="3" eb="6">
      <t>ケイサンレイ</t>
    </rPh>
    <phoneticPr fontId="1"/>
  </si>
  <si>
    <t>表 9 簡易計算プログラム表</t>
    <rPh sb="0" eb="1">
      <t>ヒョウ</t>
    </rPh>
    <rPh sb="4" eb="8">
      <t>カンイケイサン</t>
    </rPh>
    <rPh sb="13" eb="14">
      <t>ヒョウ</t>
    </rPh>
    <phoneticPr fontId="1"/>
  </si>
  <si>
    <t>以上</t>
    <rPh sb="0" eb="2">
      <t>イジョウ</t>
    </rPh>
    <phoneticPr fontId="1"/>
  </si>
  <si>
    <t>表 10 簡易計算の例</t>
    <rPh sb="0" eb="1">
      <t>ヒョウ</t>
    </rPh>
    <rPh sb="5" eb="9">
      <t>カンイケイサン</t>
    </rPh>
    <rPh sb="10" eb="11">
      <t>レイ</t>
    </rPh>
    <phoneticPr fontId="1"/>
  </si>
  <si>
    <t>P</t>
    <phoneticPr fontId="15"/>
  </si>
  <si>
    <t>式(5)による水量換算法計算結果 %</t>
    <rPh sb="0" eb="1">
      <t>シキ</t>
    </rPh>
    <rPh sb="7" eb="12">
      <t>スイリョウカンサンホウ</t>
    </rPh>
    <rPh sb="12" eb="14">
      <t>ケイサン</t>
    </rPh>
    <rPh sb="14" eb="16">
      <t>ケッカ</t>
    </rPh>
    <phoneticPr fontId="1"/>
  </si>
  <si>
    <t>ガスメーター法の結果 %</t>
    <rPh sb="6" eb="7">
      <t>ホウ</t>
    </rPh>
    <rPh sb="8" eb="10">
      <t>ケッカ</t>
    </rPh>
    <phoneticPr fontId="1"/>
  </si>
  <si>
    <t>E-1</t>
    <phoneticPr fontId="1"/>
  </si>
  <si>
    <t>C-2</t>
    <phoneticPr fontId="1"/>
  </si>
  <si>
    <t>B-1</t>
    <phoneticPr fontId="1"/>
  </si>
  <si>
    <t>　　</t>
    <phoneticPr fontId="1"/>
  </si>
  <si>
    <t>謝辞</t>
    <rPh sb="0" eb="2">
      <t>シャジ</t>
    </rPh>
    <phoneticPr fontId="15"/>
  </si>
  <si>
    <t>亜鉛逆滴定法 ％</t>
    <rPh sb="0" eb="6">
      <t>アエンギャクテキテイホウ</t>
    </rPh>
    <phoneticPr fontId="1"/>
  </si>
  <si>
    <t>　　ガスメーター法の結果とは異なる場合があるが，これは分析期日が異なるので，分析試料のサンプリング誤差の可能性もある。</t>
    <rPh sb="38" eb="42">
      <t>ブンセキシリョウ</t>
    </rPh>
    <rPh sb="49" eb="51">
      <t>ゴサ</t>
    </rPh>
    <rPh sb="52" eb="55">
      <t>カノウセイ</t>
    </rPh>
    <phoneticPr fontId="1"/>
  </si>
  <si>
    <t>塩酸溶解ガス容量法　ガスメーター法及び水量換算法の表計算ソフトによる計算</t>
    <rPh sb="0" eb="4">
      <t>エンサンヨウカイ</t>
    </rPh>
    <rPh sb="6" eb="9">
      <t>ヨウリョウホウ</t>
    </rPh>
    <rPh sb="16" eb="17">
      <t>ホウ</t>
    </rPh>
    <rPh sb="17" eb="18">
      <t>オヨ</t>
    </rPh>
    <rPh sb="19" eb="24">
      <t>スイリョウカンサンホウ</t>
    </rPh>
    <rPh sb="25" eb="28">
      <t>ヒョウケイサン</t>
    </rPh>
    <rPh sb="34" eb="36">
      <t>ケイサン</t>
    </rPh>
    <phoneticPr fontId="1"/>
  </si>
  <si>
    <t>基準物質の吐出量     ℓ</t>
    <rPh sb="0" eb="4">
      <t>キジュンブッシツ</t>
    </rPh>
    <rPh sb="5" eb="7">
      <t>トシュツ</t>
    </rPh>
    <rPh sb="7" eb="8">
      <t>リョウ</t>
    </rPh>
    <phoneticPr fontId="15"/>
  </si>
  <si>
    <t>式（6）による簡易計算％</t>
    <rPh sb="0" eb="1">
      <t>シキ</t>
    </rPh>
    <rPh sb="7" eb="11">
      <t>カンイケイサン</t>
    </rPh>
    <phoneticPr fontId="15"/>
  </si>
  <si>
    <t>　　表 10の簡易計算の結果は式(6) によるものであるが，式（5）による計算結果である 表 ８ の計算結果と比べるとあまり遜色のないことが判る。</t>
    <rPh sb="2" eb="3">
      <t>ヒョウ</t>
    </rPh>
    <rPh sb="7" eb="11">
      <t>カンイケイサン</t>
    </rPh>
    <rPh sb="12" eb="14">
      <t>ケッカ</t>
    </rPh>
    <rPh sb="15" eb="16">
      <t>シキ</t>
    </rPh>
    <rPh sb="30" eb="31">
      <t>シキ</t>
    </rPh>
    <rPh sb="37" eb="41">
      <t>ケイサンケッカ</t>
    </rPh>
    <rPh sb="45" eb="46">
      <t>ヒョウ</t>
    </rPh>
    <rPh sb="50" eb="52">
      <t>ケイサン</t>
    </rPh>
    <rPh sb="52" eb="54">
      <t>ケッカ</t>
    </rPh>
    <rPh sb="55" eb="56">
      <t>クラ</t>
    </rPh>
    <rPh sb="62" eb="64">
      <t>ソンショク</t>
    </rPh>
    <rPh sb="70" eb="71">
      <t>ワカ</t>
    </rPh>
    <phoneticPr fontId="1"/>
  </si>
  <si>
    <t>委員長　南波正敏</t>
    <rPh sb="0" eb="3">
      <t>イインチョウ</t>
    </rPh>
    <rPh sb="4" eb="8">
      <t>ナンバマサトシ</t>
    </rPh>
    <phoneticPr fontId="1"/>
  </si>
  <si>
    <t>（一社）日本アルミニウム協会　アルミニウムドロス委員会</t>
    <rPh sb="1" eb="3">
      <t>イッシャ</t>
    </rPh>
    <rPh sb="4" eb="6">
      <t>ニホン</t>
    </rPh>
    <rPh sb="12" eb="14">
      <t>キョウカイ</t>
    </rPh>
    <rPh sb="24" eb="27">
      <t>イインカイ</t>
    </rPh>
    <phoneticPr fontId="1"/>
  </si>
  <si>
    <t>鉄鋼用アルミニウムドロスJIS原案作成委員会</t>
    <rPh sb="0" eb="3">
      <t>テッコウヨウ</t>
    </rPh>
    <rPh sb="15" eb="17">
      <t>ゲンアン</t>
    </rPh>
    <rPh sb="17" eb="19">
      <t>サクセイ</t>
    </rPh>
    <rPh sb="19" eb="22">
      <t>イインカイ</t>
    </rPh>
    <phoneticPr fontId="1"/>
  </si>
  <si>
    <t>　今回の調査に多大の御協力を頂いた，小川アルミ工業株式会社及び株式会社加藤工業所，並びに分析サンプルをご提供頂いた，日本アルミニウム協会，</t>
    <rPh sb="1" eb="3">
      <t>コンカイ</t>
    </rPh>
    <rPh sb="4" eb="6">
      <t>チョウサ</t>
    </rPh>
    <rPh sb="7" eb="9">
      <t>タダイ</t>
    </rPh>
    <rPh sb="10" eb="11">
      <t>ゴ</t>
    </rPh>
    <rPh sb="11" eb="13">
      <t>キョウリョク</t>
    </rPh>
    <rPh sb="14" eb="15">
      <t>イタダ</t>
    </rPh>
    <rPh sb="18" eb="20">
      <t>オガワ</t>
    </rPh>
    <rPh sb="23" eb="25">
      <t>コウギョウ</t>
    </rPh>
    <rPh sb="25" eb="29">
      <t>カブシキガイシャ</t>
    </rPh>
    <rPh sb="29" eb="30">
      <t>オヨ</t>
    </rPh>
    <rPh sb="31" eb="35">
      <t>カブシキガイシャ</t>
    </rPh>
    <rPh sb="35" eb="40">
      <t>カトウコウギョウショ</t>
    </rPh>
    <rPh sb="41" eb="42">
      <t>ナラ</t>
    </rPh>
    <phoneticPr fontId="15"/>
  </si>
  <si>
    <t>日本アルミニウム合金協会，日本アルミドロス協議会の会員企業様に厚く御礼申し上げます。</t>
    <rPh sb="0" eb="2">
      <t>ニホン</t>
    </rPh>
    <rPh sb="8" eb="10">
      <t>ゴウキン</t>
    </rPh>
    <rPh sb="10" eb="12">
      <t>キョウカイ</t>
    </rPh>
    <rPh sb="13" eb="15">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</si>
</sst>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0_);[Red]\(0.000\)"/>
    <numFmt numFmtId="177" formatCode="0.0_);[Red]\(0.0\)"/>
    <numFmt numFmtId="178" formatCode="0.000000_);[Red]\(0.000000\)"/>
    <numFmt numFmtId="179" formatCode="0.000_ ;[Red]\-0.000\ "/>
    <numFmt numFmtId="180" formatCode="0.00_);[Red]\(0.00\)"/>
    <numFmt numFmtId="181" formatCode="m/d;@"/>
    <numFmt numFmtId="182" formatCode="0.0000_);[Red]\(0.0000\)"/>
    <numFmt numFmtId="183" formatCode="0.0_ ;[Red]\-0.0\ "/>
    <numFmt numFmtId="184" formatCode="0.00_ ;[Red]\-0.00\ "/>
    <numFmt numFmtId="185" formatCode="yyyy/m/d;@"/>
  </numFmts>
  <fonts count="63" x14ac:knownFonts="1">
    <font>
      <sz val="11"/>
      <color theme="1"/>
      <name val="Arial Unicode MS"/>
      <family val="2"/>
      <charset val="128"/>
    </font>
    <font>
      <sz val="6"/>
      <name val="Arial Unicode MS"/>
      <family val="2"/>
      <charset val="128"/>
    </font>
    <font>
      <sz val="11"/>
      <color theme="1"/>
      <name val="游ゴシック Medium"/>
      <family val="3"/>
      <charset val="128"/>
    </font>
    <font>
      <sz val="12"/>
      <color theme="1"/>
      <name val="游ゴシック Medium"/>
      <family val="3"/>
      <charset val="128"/>
    </font>
    <font>
      <sz val="10"/>
      <color theme="1"/>
      <name val="Times New Roman"/>
      <family val="1"/>
    </font>
    <font>
      <sz val="11"/>
      <color theme="1"/>
      <name val="游ゴシック"/>
      <family val="3"/>
      <charset val="128"/>
      <scheme val="minor"/>
    </font>
    <font>
      <sz val="11"/>
      <color theme="1"/>
      <name val="Times New Roman"/>
      <family val="1"/>
    </font>
    <font>
      <sz val="11"/>
      <color theme="1"/>
      <name val="游ゴシック"/>
      <family val="1"/>
      <charset val="128"/>
      <scheme val="minor"/>
    </font>
    <font>
      <i/>
      <sz val="11"/>
      <color theme="1"/>
      <name val="Times New Roman"/>
      <family val="1"/>
    </font>
    <font>
      <vertAlign val="subscript"/>
      <sz val="11"/>
      <color theme="1"/>
      <name val="Times New Roman"/>
      <family val="1"/>
    </font>
    <font>
      <b/>
      <sz val="11"/>
      <color theme="1"/>
      <name val="游ゴシック Medium"/>
      <family val="3"/>
      <charset val="128"/>
    </font>
    <font>
      <b/>
      <sz val="11"/>
      <color theme="1"/>
      <name val="Times New Roman"/>
      <family val="1"/>
    </font>
    <font>
      <b/>
      <i/>
      <sz val="11"/>
      <color theme="1"/>
      <name val="Times New Roman"/>
      <family val="1"/>
    </font>
    <font>
      <b/>
      <vertAlign val="subscript"/>
      <sz val="11"/>
      <color theme="1"/>
      <name val="Times New Roman"/>
      <family val="1"/>
    </font>
    <font>
      <b/>
      <sz val="11"/>
      <color theme="1"/>
      <name val="游ゴシック"/>
      <family val="3"/>
      <charset val="128"/>
      <scheme val="minor"/>
    </font>
    <font>
      <sz val="6"/>
      <name val="游ゴシック"/>
      <family val="2"/>
      <charset val="128"/>
      <scheme val="minor"/>
    </font>
    <font>
      <i/>
      <sz val="11"/>
      <color theme="1"/>
      <name val="游ゴシック Medium"/>
      <family val="3"/>
      <charset val="128"/>
    </font>
    <font>
      <vertAlign val="subscript"/>
      <sz val="11"/>
      <color theme="1"/>
      <name val="游ゴシック Medium"/>
      <family val="3"/>
      <charset val="128"/>
    </font>
    <font>
      <b/>
      <i/>
      <sz val="11"/>
      <color theme="1"/>
      <name val="游ゴシック Medium"/>
      <family val="3"/>
      <charset val="128"/>
    </font>
    <font>
      <b/>
      <vertAlign val="subscript"/>
      <sz val="11"/>
      <color theme="1"/>
      <name val="游ゴシック Medium"/>
      <family val="3"/>
      <charset val="128"/>
    </font>
    <font>
      <b/>
      <i/>
      <vertAlign val="subscript"/>
      <sz val="11"/>
      <color theme="1"/>
      <name val="游ゴシック Medium"/>
      <family val="3"/>
      <charset val="128"/>
    </font>
    <font>
      <sz val="11"/>
      <color theme="1"/>
      <name val="游ゴシック Medium"/>
      <family val="1"/>
      <charset val="128"/>
    </font>
    <font>
      <sz val="11"/>
      <color theme="1"/>
      <name val="游ゴシック"/>
      <family val="2"/>
      <charset val="128"/>
    </font>
    <font>
      <b/>
      <sz val="10"/>
      <color theme="1"/>
      <name val="Times New Roman"/>
      <family val="1"/>
    </font>
    <font>
      <sz val="10"/>
      <color theme="1"/>
      <name val="ＭＳ 明朝"/>
      <family val="1"/>
      <charset val="128"/>
    </font>
    <font>
      <b/>
      <sz val="10"/>
      <color theme="1"/>
      <name val="ＭＳ ゴシック"/>
      <family val="3"/>
      <charset val="128"/>
    </font>
    <font>
      <sz val="9"/>
      <color theme="1"/>
      <name val="Times New Roman"/>
      <family val="1"/>
    </font>
    <font>
      <sz val="9"/>
      <color theme="1"/>
      <name val="ＭＳ 明朝"/>
      <family val="1"/>
      <charset val="128"/>
    </font>
    <font>
      <sz val="9"/>
      <color rgb="FF000000"/>
      <name val="Times New Roman"/>
      <family val="1"/>
    </font>
    <font>
      <sz val="9"/>
      <color rgb="FF000000"/>
      <name val="ＭＳ 明朝"/>
      <family val="1"/>
      <charset val="128"/>
    </font>
    <font>
      <i/>
      <sz val="10"/>
      <color rgb="FF000000"/>
      <name val="Times New Roman"/>
      <family val="1"/>
    </font>
    <font>
      <vertAlign val="subscript"/>
      <sz val="10"/>
      <color rgb="FF000000"/>
      <name val="Times New Roman"/>
      <family val="1"/>
    </font>
    <font>
      <sz val="11"/>
      <color theme="1"/>
      <name val="BIZ UDP明朝 Medium"/>
      <family val="1"/>
      <charset val="128"/>
    </font>
    <font>
      <sz val="11"/>
      <color theme="1"/>
      <name val="Yu Gothic UI Semibold"/>
      <family val="3"/>
      <charset val="128"/>
    </font>
    <font>
      <b/>
      <i/>
      <sz val="11"/>
      <color theme="1"/>
      <name val="Yu Gothic UI Semibold"/>
      <family val="3"/>
      <charset val="128"/>
    </font>
    <font>
      <sz val="10"/>
      <color theme="1"/>
      <name val="游ゴシック Medium"/>
      <family val="3"/>
      <charset val="128"/>
    </font>
    <font>
      <b/>
      <sz val="11"/>
      <color theme="1"/>
      <name val="Yu Gothic UI Semibold"/>
      <family val="3"/>
      <charset val="128"/>
    </font>
    <font>
      <b/>
      <sz val="10"/>
      <color theme="1"/>
      <name val="游ゴシック Medium"/>
      <family val="3"/>
      <charset val="128"/>
    </font>
    <font>
      <i/>
      <vertAlign val="subscript"/>
      <sz val="11"/>
      <color theme="1"/>
      <name val="游ゴシック Medium"/>
      <family val="3"/>
      <charset val="128"/>
    </font>
    <font>
      <sz val="12"/>
      <color theme="1"/>
      <name val="Times New Roman"/>
      <family val="1"/>
    </font>
    <font>
      <i/>
      <sz val="12"/>
      <color theme="1"/>
      <name val="Times New Roman"/>
      <family val="1"/>
    </font>
    <font>
      <vertAlign val="subscript"/>
      <sz val="12"/>
      <color theme="1"/>
      <name val="Times New Roman"/>
      <family val="1"/>
    </font>
    <font>
      <vertAlign val="subscript"/>
      <sz val="10"/>
      <color theme="1"/>
      <name val="Times New Roman"/>
      <family val="1"/>
    </font>
    <font>
      <b/>
      <i/>
      <sz val="12"/>
      <color theme="1"/>
      <name val="Times New Roman"/>
      <family val="1"/>
    </font>
    <font>
      <b/>
      <i/>
      <vertAlign val="subscript"/>
      <sz val="11"/>
      <color theme="1"/>
      <name val="Times New Roman"/>
      <family val="1"/>
    </font>
    <font>
      <i/>
      <vertAlign val="subscript"/>
      <sz val="11"/>
      <color theme="1"/>
      <name val="Times New Roman"/>
      <family val="1"/>
    </font>
    <font>
      <i/>
      <sz val="9"/>
      <color theme="1"/>
      <name val="Times New Roman"/>
      <family val="1"/>
    </font>
    <font>
      <i/>
      <sz val="10"/>
      <color theme="1"/>
      <name val="Times New Roman"/>
      <family val="1"/>
    </font>
    <font>
      <i/>
      <vertAlign val="subscript"/>
      <sz val="10"/>
      <color theme="1"/>
      <name val="Times New Roman"/>
      <family val="1"/>
    </font>
    <font>
      <sz val="9"/>
      <color theme="1"/>
      <name val="游ゴシック Medium"/>
      <family val="3"/>
      <charset val="128"/>
    </font>
    <font>
      <i/>
      <vertAlign val="subscript"/>
      <sz val="9"/>
      <color theme="1"/>
      <name val="Times New Roman"/>
      <family val="1"/>
    </font>
    <font>
      <b/>
      <i/>
      <vertAlign val="subscript"/>
      <sz val="10"/>
      <color theme="1"/>
      <name val="Times New Roman"/>
      <family val="1"/>
    </font>
    <font>
      <vertAlign val="subscript"/>
      <sz val="11"/>
      <color theme="1"/>
      <name val="游ゴシック Medium"/>
      <family val="1"/>
      <charset val="128"/>
    </font>
    <font>
      <i/>
      <vertAlign val="subscript"/>
      <sz val="10"/>
      <color rgb="FF000000"/>
      <name val="Times New Roman"/>
      <family val="1"/>
    </font>
    <font>
      <i/>
      <sz val="12"/>
      <color rgb="FF000000"/>
      <name val="Times New Roman"/>
      <family val="1"/>
    </font>
    <font>
      <vertAlign val="subscript"/>
      <sz val="12"/>
      <color rgb="FF000000"/>
      <name val="Times New Roman"/>
      <family val="1"/>
    </font>
    <font>
      <i/>
      <vertAlign val="subscript"/>
      <sz val="12"/>
      <color rgb="FF000000"/>
      <name val="Times New Roman"/>
      <family val="1"/>
    </font>
    <font>
      <b/>
      <sz val="12"/>
      <color theme="1"/>
      <name val="Times New Roman"/>
      <family val="1"/>
    </font>
    <font>
      <b/>
      <vertAlign val="subscript"/>
      <sz val="12"/>
      <color theme="1"/>
      <name val="Times New Roman"/>
      <family val="1"/>
    </font>
    <font>
      <i/>
      <vertAlign val="subscript"/>
      <sz val="9"/>
      <color rgb="FF000000"/>
      <name val="Times New Roman"/>
      <family val="1"/>
    </font>
    <font>
      <sz val="11"/>
      <color theme="1"/>
      <name val="Arial Unicode MS"/>
      <family val="3"/>
      <charset val="128"/>
    </font>
    <font>
      <b/>
      <sz val="11"/>
      <color theme="1"/>
      <name val="Arial Unicode MS"/>
      <family val="3"/>
      <charset val="128"/>
    </font>
    <font>
      <b/>
      <sz val="12"/>
      <color theme="1"/>
      <name val="游ゴシック Medium"/>
      <family val="3"/>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99FFCC"/>
        <bgColor indexed="64"/>
      </patternFill>
    </fill>
    <fill>
      <patternFill patternType="solid">
        <fgColor rgb="FFCCFFCC"/>
        <bgColor indexed="64"/>
      </patternFill>
    </fill>
    <fill>
      <patternFill patternType="solid">
        <fgColor rgb="FF66FF99"/>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style="dashed">
        <color indexed="64"/>
      </right>
      <top style="dashed">
        <color indexed="64"/>
      </top>
      <bottom style="thin">
        <color indexed="64"/>
      </bottom>
      <diagonal/>
    </border>
    <border>
      <left style="dashed">
        <color indexed="64"/>
      </left>
      <right style="thin">
        <color indexed="64"/>
      </right>
      <top/>
      <bottom style="thin">
        <color indexed="64"/>
      </bottom>
      <diagonal/>
    </border>
    <border>
      <left/>
      <right style="thin">
        <color indexed="64"/>
      </right>
      <top/>
      <bottom style="dashed">
        <color indexed="64"/>
      </bottom>
      <diagonal/>
    </border>
    <border>
      <left/>
      <right/>
      <top style="medium">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thin">
        <color indexed="64"/>
      </right>
      <top style="thin">
        <color indexed="64"/>
      </top>
      <bottom style="dashed">
        <color indexed="64"/>
      </bottom>
      <diagonal/>
    </border>
    <border>
      <left/>
      <right style="double">
        <color indexed="64"/>
      </right>
      <top/>
      <bottom/>
      <diagonal/>
    </border>
    <border>
      <left style="medium">
        <color indexed="64"/>
      </left>
      <right style="double">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double">
        <color indexed="64"/>
      </left>
      <right style="thin">
        <color indexed="64"/>
      </right>
      <top/>
      <bottom/>
      <diagonal/>
    </border>
    <border>
      <left style="medium">
        <color indexed="64"/>
      </left>
      <right/>
      <top/>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ashed">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dashed">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412">
    <xf numFmtId="0" fontId="0" fillId="0" borderId="0" xfId="0">
      <alignment vertical="center"/>
    </xf>
    <xf numFmtId="0" fontId="2" fillId="0" borderId="0" xfId="0" applyFont="1">
      <alignment vertical="center"/>
    </xf>
    <xf numFmtId="0" fontId="5" fillId="0" borderId="0" xfId="0" applyFont="1">
      <alignment vertical="center"/>
    </xf>
    <xf numFmtId="0" fontId="7" fillId="0" borderId="0" xfId="0" applyFont="1">
      <alignment vertical="center"/>
    </xf>
    <xf numFmtId="0" fontId="10" fillId="0" borderId="0" xfId="0" applyFont="1">
      <alignment vertical="center"/>
    </xf>
    <xf numFmtId="0" fontId="6" fillId="0" borderId="0" xfId="0" applyFont="1">
      <alignment vertical="center"/>
    </xf>
    <xf numFmtId="0" fontId="21" fillId="0" borderId="0" xfId="0" applyFont="1">
      <alignment vertical="center"/>
    </xf>
    <xf numFmtId="0" fontId="2" fillId="0" borderId="0" xfId="0" applyFont="1" applyAlignment="1">
      <alignment horizontal="center" vertical="center"/>
    </xf>
    <xf numFmtId="0" fontId="23" fillId="0" borderId="0" xfId="0" applyFont="1" applyAlignment="1">
      <alignment horizontal="justify" vertical="center"/>
    </xf>
    <xf numFmtId="0" fontId="24" fillId="0" borderId="0" xfId="0" applyFont="1" applyAlignment="1">
      <alignment horizontal="justify" vertical="center"/>
    </xf>
    <xf numFmtId="0" fontId="25" fillId="0" borderId="0" xfId="0" applyFont="1" applyAlignment="1">
      <alignment horizontal="center" vertical="center"/>
    </xf>
    <xf numFmtId="0" fontId="10" fillId="0" borderId="0" xfId="0" applyFont="1" applyAlignment="1">
      <alignment horizontal="center" vertical="center"/>
    </xf>
    <xf numFmtId="56" fontId="10" fillId="0" borderId="0" xfId="0" applyNumberFormat="1" applyFont="1" applyAlignment="1">
      <alignment horizontal="right" vertical="center"/>
    </xf>
    <xf numFmtId="0" fontId="6" fillId="0" borderId="1" xfId="0" applyFont="1" applyBorder="1" applyAlignment="1">
      <alignment horizontal="center" vertical="center"/>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2" fillId="0" borderId="7" xfId="0" applyFont="1" applyBorder="1">
      <alignment vertical="center"/>
    </xf>
    <xf numFmtId="0" fontId="2" fillId="0" borderId="8"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pplyAlignment="1">
      <alignment vertical="center" wrapText="1"/>
    </xf>
    <xf numFmtId="0" fontId="2" fillId="0" borderId="3" xfId="0" applyFont="1" applyBorder="1">
      <alignment vertical="center"/>
    </xf>
    <xf numFmtId="0" fontId="6" fillId="0" borderId="12" xfId="0" applyFont="1" applyBorder="1" applyAlignment="1">
      <alignment horizontal="center"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horizontal="center" vertical="center"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3" xfId="0" applyFont="1" applyBorder="1" applyAlignment="1">
      <alignment vertical="top" wrapText="1"/>
    </xf>
    <xf numFmtId="0" fontId="32" fillId="2" borderId="8" xfId="0" applyFont="1" applyFill="1" applyBorder="1">
      <alignment vertical="center"/>
    </xf>
    <xf numFmtId="176" fontId="2" fillId="2" borderId="21" xfId="0" applyNumberFormat="1" applyFont="1" applyFill="1" applyBorder="1">
      <alignment vertical="center"/>
    </xf>
    <xf numFmtId="177" fontId="2" fillId="2" borderId="21" xfId="0" applyNumberFormat="1" applyFont="1" applyFill="1" applyBorder="1">
      <alignment vertical="center"/>
    </xf>
    <xf numFmtId="176" fontId="35" fillId="2" borderId="22" xfId="0" applyNumberFormat="1" applyFont="1" applyFill="1" applyBorder="1">
      <alignment vertical="center"/>
    </xf>
    <xf numFmtId="0" fontId="2" fillId="2" borderId="22" xfId="0" applyFont="1" applyFill="1" applyBorder="1">
      <alignment vertical="center"/>
    </xf>
    <xf numFmtId="0" fontId="0" fillId="0" borderId="23" xfId="0" applyBorder="1">
      <alignment vertical="center"/>
    </xf>
    <xf numFmtId="0" fontId="2" fillId="3" borderId="8" xfId="0" applyFont="1" applyFill="1" applyBorder="1">
      <alignment vertical="center"/>
    </xf>
    <xf numFmtId="177" fontId="2" fillId="3" borderId="5" xfId="0" applyNumberFormat="1" applyFont="1" applyFill="1" applyBorder="1">
      <alignment vertical="center"/>
    </xf>
    <xf numFmtId="0" fontId="2" fillId="3" borderId="5" xfId="0" applyFont="1" applyFill="1" applyBorder="1">
      <alignment vertical="center"/>
    </xf>
    <xf numFmtId="176" fontId="2" fillId="3" borderId="5" xfId="0" applyNumberFormat="1" applyFont="1" applyFill="1" applyBorder="1">
      <alignment vertical="center"/>
    </xf>
    <xf numFmtId="176" fontId="10" fillId="3" borderId="5" xfId="0" applyNumberFormat="1" applyFont="1" applyFill="1" applyBorder="1">
      <alignment vertical="center"/>
    </xf>
    <xf numFmtId="176" fontId="2" fillId="2" borderId="9" xfId="0" applyNumberFormat="1" applyFont="1" applyFill="1" applyBorder="1">
      <alignment vertical="center"/>
    </xf>
    <xf numFmtId="177" fontId="2" fillId="2" borderId="10" xfId="0" applyNumberFormat="1" applyFont="1" applyFill="1" applyBorder="1">
      <alignment vertical="center"/>
    </xf>
    <xf numFmtId="0" fontId="2" fillId="3" borderId="18" xfId="0" applyFont="1" applyFill="1" applyBorder="1">
      <alignment vertical="center"/>
    </xf>
    <xf numFmtId="0" fontId="0" fillId="0" borderId="6" xfId="0" applyBorder="1">
      <alignment vertical="center"/>
    </xf>
    <xf numFmtId="0" fontId="0" fillId="0" borderId="29" xfId="0" applyBorder="1">
      <alignment vertical="center"/>
    </xf>
    <xf numFmtId="0" fontId="2" fillId="2" borderId="14" xfId="0" applyFont="1" applyFill="1" applyBorder="1" applyAlignment="1">
      <alignment horizontal="center" vertical="center"/>
    </xf>
    <xf numFmtId="0" fontId="2" fillId="2" borderId="15" xfId="0" applyFont="1" applyFill="1" applyBorder="1" applyAlignment="1">
      <alignment vertical="center" wrapText="1"/>
    </xf>
    <xf numFmtId="0" fontId="2" fillId="2" borderId="13" xfId="0" applyFont="1" applyFill="1" applyBorder="1" applyAlignment="1">
      <alignment vertical="center" wrapText="1"/>
    </xf>
    <xf numFmtId="0" fontId="2" fillId="2" borderId="13" xfId="0" applyFont="1" applyFill="1" applyBorder="1">
      <alignment vertical="center"/>
    </xf>
    <xf numFmtId="0" fontId="2" fillId="2" borderId="1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39" fillId="2" borderId="8" xfId="0" applyFont="1" applyFill="1" applyBorder="1">
      <alignment vertical="center"/>
    </xf>
    <xf numFmtId="0" fontId="40" fillId="2" borderId="18" xfId="0" applyFont="1" applyFill="1" applyBorder="1">
      <alignment vertical="center"/>
    </xf>
    <xf numFmtId="0" fontId="39" fillId="2" borderId="18" xfId="0" applyFont="1" applyFill="1" applyBorder="1">
      <alignment vertical="center"/>
    </xf>
    <xf numFmtId="0" fontId="39" fillId="2" borderId="3" xfId="0" applyFont="1" applyFill="1" applyBorder="1" applyAlignment="1">
      <alignment horizontal="center" vertical="center"/>
    </xf>
    <xf numFmtId="0" fontId="39" fillId="2" borderId="19" xfId="0" applyFont="1" applyFill="1" applyBorder="1">
      <alignment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180" fontId="10" fillId="3" borderId="5" xfId="0" applyNumberFormat="1" applyFont="1" applyFill="1" applyBorder="1">
      <alignment vertical="center"/>
    </xf>
    <xf numFmtId="180" fontId="0" fillId="0" borderId="0" xfId="0" applyNumberFormat="1">
      <alignment vertical="center"/>
    </xf>
    <xf numFmtId="0" fontId="2" fillId="0" borderId="30" xfId="0" applyFont="1" applyBorder="1" applyAlignment="1">
      <alignment vertical="center" wrapText="1"/>
    </xf>
    <xf numFmtId="0" fontId="2" fillId="0" borderId="31" xfId="0" applyFont="1" applyBorder="1">
      <alignment vertical="center"/>
    </xf>
    <xf numFmtId="14" fontId="35" fillId="2" borderId="33" xfId="0" applyNumberFormat="1" applyFont="1" applyFill="1" applyBorder="1">
      <alignment vertical="center"/>
    </xf>
    <xf numFmtId="0" fontId="0" fillId="0" borderId="34" xfId="0" applyBorder="1">
      <alignment vertical="center"/>
    </xf>
    <xf numFmtId="0" fontId="2" fillId="0" borderId="35" xfId="0" applyFont="1" applyBorder="1">
      <alignment vertical="center"/>
    </xf>
    <xf numFmtId="0" fontId="0" fillId="0" borderId="35" xfId="0" applyBorder="1">
      <alignment vertical="center"/>
    </xf>
    <xf numFmtId="0" fontId="0" fillId="0" borderId="32" xfId="0" applyBorder="1">
      <alignment vertical="center"/>
    </xf>
    <xf numFmtId="0" fontId="0" fillId="0" borderId="36" xfId="0" applyBorder="1">
      <alignment vertical="center"/>
    </xf>
    <xf numFmtId="0" fontId="0" fillId="0" borderId="37" xfId="0" applyBorder="1">
      <alignment vertical="center"/>
    </xf>
    <xf numFmtId="0" fontId="0" fillId="0" borderId="31" xfId="0" applyBorder="1">
      <alignment vertical="center"/>
    </xf>
    <xf numFmtId="0" fontId="2" fillId="3" borderId="13" xfId="0" applyFont="1" applyFill="1" applyBorder="1">
      <alignment vertical="center"/>
    </xf>
    <xf numFmtId="177" fontId="2" fillId="3" borderId="13" xfId="0" applyNumberFormat="1" applyFont="1" applyFill="1" applyBorder="1">
      <alignment vertical="center"/>
    </xf>
    <xf numFmtId="176" fontId="2" fillId="3" borderId="13" xfId="0" applyNumberFormat="1" applyFont="1" applyFill="1" applyBorder="1">
      <alignment vertical="center"/>
    </xf>
    <xf numFmtId="176" fontId="4" fillId="2" borderId="22" xfId="0" applyNumberFormat="1" applyFont="1" applyFill="1" applyBorder="1">
      <alignment vertical="center"/>
    </xf>
    <xf numFmtId="181" fontId="49" fillId="2" borderId="33" xfId="0" applyNumberFormat="1" applyFont="1" applyFill="1" applyBorder="1">
      <alignment vertical="center"/>
    </xf>
    <xf numFmtId="181" fontId="35" fillId="2" borderId="33" xfId="0" applyNumberFormat="1" applyFont="1" applyFill="1" applyBorder="1">
      <alignment vertical="center"/>
    </xf>
    <xf numFmtId="0" fontId="0" fillId="0" borderId="3" xfId="0" applyBorder="1">
      <alignment vertical="center"/>
    </xf>
    <xf numFmtId="0" fontId="33" fillId="0" borderId="23" xfId="0" applyFont="1" applyBorder="1" applyAlignment="1">
      <alignment horizontal="center" vertical="center" wrapText="1"/>
    </xf>
    <xf numFmtId="182" fontId="0" fillId="0" borderId="0" xfId="0" applyNumberFormat="1">
      <alignment vertical="center"/>
    </xf>
    <xf numFmtId="0" fontId="2" fillId="0" borderId="13" xfId="0" applyFont="1" applyBorder="1" applyAlignment="1">
      <alignment horizontal="center" vertical="center" wrapText="1"/>
    </xf>
    <xf numFmtId="0" fontId="0" fillId="0" borderId="39" xfId="0" applyBorder="1">
      <alignment vertical="center"/>
    </xf>
    <xf numFmtId="180" fontId="37" fillId="3" borderId="2" xfId="0" applyNumberFormat="1" applyFont="1" applyFill="1" applyBorder="1">
      <alignment vertical="center"/>
    </xf>
    <xf numFmtId="180" fontId="10" fillId="0" borderId="2" xfId="0" applyNumberFormat="1" applyFont="1" applyBorder="1">
      <alignment vertical="center"/>
    </xf>
    <xf numFmtId="0" fontId="2" fillId="4" borderId="13" xfId="0" applyFont="1" applyFill="1" applyBorder="1" applyAlignment="1">
      <alignment vertical="center" wrapText="1"/>
    </xf>
    <xf numFmtId="0" fontId="2" fillId="4" borderId="13" xfId="0" applyFont="1" applyFill="1" applyBorder="1">
      <alignment vertical="center"/>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1" xfId="0" applyFont="1" applyFill="1" applyBorder="1" applyAlignment="1">
      <alignment vertical="center" wrapText="1"/>
    </xf>
    <xf numFmtId="0" fontId="8" fillId="4" borderId="3" xfId="0" applyFont="1" applyFill="1" applyBorder="1" applyAlignment="1">
      <alignment horizontal="center" vertical="center"/>
    </xf>
    <xf numFmtId="0" fontId="6" fillId="4" borderId="20"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12" fillId="4" borderId="5" xfId="0" applyFont="1" applyFill="1" applyBorder="1" applyAlignment="1">
      <alignment horizontal="center" vertical="center"/>
    </xf>
    <xf numFmtId="0" fontId="40" fillId="4" borderId="5" xfId="0" applyFont="1" applyFill="1" applyBorder="1" applyAlignment="1">
      <alignment horizontal="center" vertical="center"/>
    </xf>
    <xf numFmtId="0" fontId="6" fillId="4" borderId="42" xfId="0" applyFont="1" applyFill="1" applyBorder="1" applyAlignment="1">
      <alignment horizontal="center" vertical="center"/>
    </xf>
    <xf numFmtId="176" fontId="2" fillId="4" borderId="10" xfId="0" applyNumberFormat="1" applyFont="1" applyFill="1" applyBorder="1">
      <alignment vertical="center"/>
    </xf>
    <xf numFmtId="177" fontId="2" fillId="4" borderId="10" xfId="0" applyNumberFormat="1" applyFont="1" applyFill="1" applyBorder="1">
      <alignment vertical="center"/>
    </xf>
    <xf numFmtId="176" fontId="35" fillId="4" borderId="10" xfId="0" applyNumberFormat="1" applyFont="1" applyFill="1" applyBorder="1">
      <alignment vertical="center"/>
    </xf>
    <xf numFmtId="180" fontId="10" fillId="4" borderId="10" xfId="0" applyNumberFormat="1" applyFont="1" applyFill="1" applyBorder="1">
      <alignment vertical="center"/>
    </xf>
    <xf numFmtId="180" fontId="2" fillId="4" borderId="43" xfId="0" applyNumberFormat="1" applyFont="1" applyFill="1" applyBorder="1">
      <alignment vertical="center"/>
    </xf>
    <xf numFmtId="176" fontId="2" fillId="4" borderId="24" xfId="0" applyNumberFormat="1" applyFont="1" applyFill="1" applyBorder="1">
      <alignment vertical="center"/>
    </xf>
    <xf numFmtId="177" fontId="2" fillId="4" borderId="24" xfId="0" applyNumberFormat="1" applyFont="1" applyFill="1" applyBorder="1">
      <alignment vertical="center"/>
    </xf>
    <xf numFmtId="176" fontId="35" fillId="4" borderId="24" xfId="0" applyNumberFormat="1" applyFont="1" applyFill="1" applyBorder="1">
      <alignment vertical="center"/>
    </xf>
    <xf numFmtId="176" fontId="2" fillId="4" borderId="17" xfId="0" applyNumberFormat="1" applyFont="1" applyFill="1" applyBorder="1">
      <alignment vertical="center"/>
    </xf>
    <xf numFmtId="180" fontId="2" fillId="4" borderId="10" xfId="0" applyNumberFormat="1" applyFont="1" applyFill="1" applyBorder="1">
      <alignment vertical="center"/>
    </xf>
    <xf numFmtId="180" fontId="2" fillId="4" borderId="40" xfId="0" applyNumberFormat="1" applyFont="1" applyFill="1" applyBorder="1">
      <alignment vertical="center"/>
    </xf>
    <xf numFmtId="0" fontId="2" fillId="4" borderId="5" xfId="0" applyFont="1" applyFill="1" applyBorder="1">
      <alignment vertical="center"/>
    </xf>
    <xf numFmtId="180" fontId="10" fillId="4" borderId="5" xfId="0" applyNumberFormat="1" applyFont="1" applyFill="1" applyBorder="1">
      <alignment vertical="center"/>
    </xf>
    <xf numFmtId="180" fontId="10" fillId="4" borderId="2" xfId="0" applyNumberFormat="1" applyFont="1" applyFill="1" applyBorder="1">
      <alignment vertical="center"/>
    </xf>
    <xf numFmtId="180" fontId="10" fillId="4" borderId="13" xfId="0" applyNumberFormat="1" applyFont="1" applyFill="1" applyBorder="1">
      <alignment vertical="center"/>
    </xf>
    <xf numFmtId="180" fontId="10" fillId="4" borderId="11" xfId="0" applyNumberFormat="1" applyFont="1" applyFill="1" applyBorder="1">
      <alignment vertical="center"/>
    </xf>
    <xf numFmtId="180" fontId="2" fillId="4" borderId="12" xfId="0" applyNumberFormat="1" applyFont="1" applyFill="1" applyBorder="1">
      <alignment vertical="center"/>
    </xf>
    <xf numFmtId="176" fontId="4" fillId="4" borderId="22" xfId="0" applyNumberFormat="1" applyFont="1" applyFill="1" applyBorder="1">
      <alignment vertical="center"/>
    </xf>
    <xf numFmtId="180" fontId="36" fillId="4" borderId="10" xfId="0" applyNumberFormat="1" applyFont="1" applyFill="1" applyBorder="1">
      <alignment vertical="center"/>
    </xf>
    <xf numFmtId="0" fontId="2" fillId="5" borderId="13" xfId="0" applyFont="1" applyFill="1" applyBorder="1" applyAlignment="1">
      <alignment horizontal="center" vertical="center" wrapText="1"/>
    </xf>
    <xf numFmtId="0" fontId="2" fillId="5" borderId="13" xfId="0" applyFont="1" applyFill="1" applyBorder="1" applyAlignment="1">
      <alignment vertical="center" wrapText="1"/>
    </xf>
    <xf numFmtId="0" fontId="2" fillId="5" borderId="13" xfId="0" applyFont="1" applyFill="1" applyBorder="1">
      <alignment vertical="center"/>
    </xf>
    <xf numFmtId="0" fontId="2" fillId="5" borderId="16"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1" xfId="0" applyFont="1" applyFill="1" applyBorder="1" applyAlignment="1">
      <alignment vertical="center" wrapText="1"/>
    </xf>
    <xf numFmtId="0" fontId="12" fillId="5" borderId="20" xfId="0" applyFont="1" applyFill="1" applyBorder="1" applyAlignment="1">
      <alignment horizontal="center" vertical="center"/>
    </xf>
    <xf numFmtId="0" fontId="6" fillId="5" borderId="20"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12" fillId="5" borderId="5" xfId="0" applyFont="1" applyFill="1" applyBorder="1" applyAlignment="1">
      <alignment horizontal="center" vertical="center"/>
    </xf>
    <xf numFmtId="0" fontId="40" fillId="5" borderId="5" xfId="0" applyFont="1" applyFill="1" applyBorder="1" applyAlignment="1">
      <alignment horizontal="center" vertical="center"/>
    </xf>
    <xf numFmtId="0" fontId="6" fillId="5" borderId="42" xfId="0" applyFont="1" applyFill="1" applyBorder="1" applyAlignment="1">
      <alignment horizontal="center" vertical="center"/>
    </xf>
    <xf numFmtId="176" fontId="2" fillId="5" borderId="10" xfId="0" applyNumberFormat="1" applyFont="1" applyFill="1" applyBorder="1">
      <alignment vertical="center"/>
    </xf>
    <xf numFmtId="177" fontId="2" fillId="5" borderId="1" xfId="0" applyNumberFormat="1" applyFont="1" applyFill="1" applyBorder="1">
      <alignment vertical="center"/>
    </xf>
    <xf numFmtId="176" fontId="35" fillId="5" borderId="1" xfId="0" applyNumberFormat="1" applyFont="1" applyFill="1" applyBorder="1">
      <alignment vertical="center"/>
    </xf>
    <xf numFmtId="176" fontId="2" fillId="5" borderId="1" xfId="0" applyNumberFormat="1" applyFont="1" applyFill="1" applyBorder="1">
      <alignment vertical="center"/>
    </xf>
    <xf numFmtId="176" fontId="2" fillId="5" borderId="24" xfId="0" applyNumberFormat="1" applyFont="1" applyFill="1" applyBorder="1">
      <alignment vertical="center"/>
    </xf>
    <xf numFmtId="180" fontId="36" fillId="5" borderId="1" xfId="0" applyNumberFormat="1" applyFont="1" applyFill="1" applyBorder="1">
      <alignment vertical="center"/>
    </xf>
    <xf numFmtId="180" fontId="2" fillId="5" borderId="12" xfId="0" applyNumberFormat="1" applyFont="1" applyFill="1" applyBorder="1">
      <alignment vertical="center"/>
    </xf>
    <xf numFmtId="177" fontId="2" fillId="5" borderId="24" xfId="0" applyNumberFormat="1" applyFont="1" applyFill="1" applyBorder="1">
      <alignment vertical="center"/>
    </xf>
    <xf numFmtId="176" fontId="35" fillId="5" borderId="24" xfId="0" applyNumberFormat="1" applyFont="1" applyFill="1" applyBorder="1">
      <alignment vertical="center"/>
    </xf>
    <xf numFmtId="176" fontId="2" fillId="5" borderId="17" xfId="0" applyNumberFormat="1" applyFont="1" applyFill="1" applyBorder="1">
      <alignment vertical="center"/>
    </xf>
    <xf numFmtId="180" fontId="2" fillId="5" borderId="40" xfId="0" applyNumberFormat="1" applyFont="1" applyFill="1" applyBorder="1">
      <alignment vertical="center"/>
    </xf>
    <xf numFmtId="177" fontId="2" fillId="5" borderId="10" xfId="0" applyNumberFormat="1" applyFont="1" applyFill="1" applyBorder="1">
      <alignment vertical="center"/>
    </xf>
    <xf numFmtId="176" fontId="35" fillId="5" borderId="21" xfId="0" applyNumberFormat="1" applyFont="1" applyFill="1" applyBorder="1">
      <alignment vertical="center"/>
    </xf>
    <xf numFmtId="177" fontId="2" fillId="5" borderId="27" xfId="0" applyNumberFormat="1" applyFont="1" applyFill="1" applyBorder="1">
      <alignment vertical="center"/>
    </xf>
    <xf numFmtId="176" fontId="2" fillId="5" borderId="25" xfId="0" applyNumberFormat="1" applyFont="1" applyFill="1" applyBorder="1">
      <alignment vertical="center"/>
    </xf>
    <xf numFmtId="180" fontId="33" fillId="5" borderId="24" xfId="0" applyNumberFormat="1" applyFont="1" applyFill="1" applyBorder="1">
      <alignment vertical="center"/>
    </xf>
    <xf numFmtId="177" fontId="2" fillId="5" borderId="17" xfId="0" applyNumberFormat="1" applyFont="1" applyFill="1" applyBorder="1">
      <alignment vertical="center"/>
    </xf>
    <xf numFmtId="176" fontId="35" fillId="5" borderId="17" xfId="0" applyNumberFormat="1" applyFont="1" applyFill="1" applyBorder="1">
      <alignment vertical="center"/>
    </xf>
    <xf numFmtId="176" fontId="2" fillId="5" borderId="21" xfId="0" applyNumberFormat="1" applyFont="1" applyFill="1" applyBorder="1">
      <alignment vertical="center"/>
    </xf>
    <xf numFmtId="176" fontId="2" fillId="5" borderId="26" xfId="0" applyNumberFormat="1" applyFont="1" applyFill="1" applyBorder="1">
      <alignment vertical="center"/>
    </xf>
    <xf numFmtId="180" fontId="33" fillId="5" borderId="28" xfId="0" applyNumberFormat="1" applyFont="1" applyFill="1" applyBorder="1">
      <alignment vertical="center"/>
    </xf>
    <xf numFmtId="180" fontId="2" fillId="5" borderId="41" xfId="0" applyNumberFormat="1" applyFont="1" applyFill="1" applyBorder="1">
      <alignment vertical="center"/>
    </xf>
    <xf numFmtId="0" fontId="39" fillId="2" borderId="18" xfId="0" applyFont="1" applyFill="1" applyBorder="1" applyAlignment="1">
      <alignment horizontal="center" vertical="center"/>
    </xf>
    <xf numFmtId="0" fontId="10" fillId="0" borderId="0" xfId="0" applyFont="1" applyAlignment="1">
      <alignment horizontal="right" vertical="center"/>
    </xf>
    <xf numFmtId="179" fontId="2" fillId="4" borderId="43" xfId="0" applyNumberFormat="1" applyFont="1" applyFill="1" applyBorder="1">
      <alignment vertical="center"/>
    </xf>
    <xf numFmtId="176" fontId="35" fillId="0" borderId="4" xfId="0" applyNumberFormat="1" applyFont="1" applyBorder="1">
      <alignment vertical="center"/>
    </xf>
    <xf numFmtId="0" fontId="32" fillId="2" borderId="8" xfId="0" applyFont="1" applyFill="1" applyBorder="1" applyAlignment="1">
      <alignment horizontal="center" vertical="center"/>
    </xf>
    <xf numFmtId="0" fontId="39" fillId="2" borderId="8" xfId="0" applyFont="1" applyFill="1" applyBorder="1" applyAlignment="1">
      <alignment horizontal="center" vertical="center"/>
    </xf>
    <xf numFmtId="0" fontId="40" fillId="2" borderId="18" xfId="0" applyFont="1" applyFill="1" applyBorder="1" applyAlignment="1">
      <alignment horizontal="center" vertical="center"/>
    </xf>
    <xf numFmtId="0" fontId="39" fillId="2" borderId="19" xfId="0" applyFont="1" applyFill="1" applyBorder="1" applyAlignment="1">
      <alignment horizontal="center" vertical="center"/>
    </xf>
    <xf numFmtId="0" fontId="6" fillId="4" borderId="3" xfId="0" applyFont="1" applyFill="1" applyBorder="1" applyAlignment="1">
      <alignment horizontal="center" vertical="center"/>
    </xf>
    <xf numFmtId="181" fontId="2" fillId="3" borderId="23" xfId="0" applyNumberFormat="1" applyFont="1" applyFill="1" applyBorder="1">
      <alignment vertical="center"/>
    </xf>
    <xf numFmtId="184" fontId="2" fillId="3" borderId="5" xfId="0" applyNumberFormat="1" applyFont="1" applyFill="1" applyBorder="1">
      <alignment vertical="center"/>
    </xf>
    <xf numFmtId="184" fontId="2" fillId="3" borderId="8" xfId="0" applyNumberFormat="1" applyFont="1" applyFill="1" applyBorder="1">
      <alignment vertical="center"/>
    </xf>
    <xf numFmtId="0" fontId="3" fillId="2" borderId="13" xfId="0" applyFont="1" applyFill="1" applyBorder="1" applyAlignment="1">
      <alignment horizontal="center" vertical="center" wrapText="1"/>
    </xf>
    <xf numFmtId="0" fontId="39" fillId="2" borderId="1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9" fillId="2" borderId="5" xfId="0" applyFont="1" applyFill="1" applyBorder="1" applyAlignment="1">
      <alignment horizontal="center" vertical="center"/>
    </xf>
    <xf numFmtId="0" fontId="2" fillId="5" borderId="9" xfId="0" applyFont="1" applyFill="1" applyBorder="1" applyAlignment="1">
      <alignment vertical="center" wrapText="1"/>
    </xf>
    <xf numFmtId="0" fontId="2" fillId="5" borderId="10"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6" fillId="5" borderId="5" xfId="0" applyFont="1" applyFill="1" applyBorder="1" applyAlignment="1">
      <alignment horizontal="center" vertical="center"/>
    </xf>
    <xf numFmtId="0" fontId="2" fillId="0" borderId="0" xfId="0" applyFont="1" applyAlignment="1">
      <alignment vertical="center" wrapText="1"/>
    </xf>
    <xf numFmtId="0" fontId="2" fillId="0" borderId="29" xfId="0" applyFont="1" applyBorder="1">
      <alignment vertical="center"/>
    </xf>
    <xf numFmtId="0" fontId="6" fillId="0" borderId="4" xfId="0" applyFont="1" applyBorder="1" applyAlignment="1">
      <alignment horizontal="center" vertical="center"/>
    </xf>
    <xf numFmtId="0" fontId="35" fillId="0" borderId="10" xfId="0" applyFont="1" applyBorder="1" applyAlignment="1">
      <alignment vertical="top" wrapText="1"/>
    </xf>
    <xf numFmtId="0" fontId="12" fillId="5" borderId="5"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10" fillId="0" borderId="6" xfId="0" applyFont="1" applyBorder="1">
      <alignment vertical="center"/>
    </xf>
    <xf numFmtId="0" fontId="2" fillId="0" borderId="16" xfId="0" applyFont="1" applyBorder="1" applyAlignment="1">
      <alignment vertical="center" wrapText="1"/>
    </xf>
    <xf numFmtId="0" fontId="6" fillId="0" borderId="7" xfId="0" applyFont="1" applyBorder="1" applyAlignment="1">
      <alignment horizontal="center" vertical="center"/>
    </xf>
    <xf numFmtId="0" fontId="6" fillId="0" borderId="48" xfId="0" applyFont="1" applyBorder="1" applyAlignment="1">
      <alignment horizontal="center" vertical="center"/>
    </xf>
    <xf numFmtId="176" fontId="10" fillId="3" borderId="8" xfId="0" applyNumberFormat="1" applyFont="1" applyFill="1" applyBorder="1">
      <alignment vertical="center"/>
    </xf>
    <xf numFmtId="0" fontId="6" fillId="2" borderId="2" xfId="0" applyFont="1" applyFill="1" applyBorder="1" applyAlignment="1">
      <alignment horizontal="center" vertical="center"/>
    </xf>
    <xf numFmtId="178" fontId="10" fillId="3" borderId="2" xfId="0" applyNumberFormat="1" applyFont="1" applyFill="1" applyBorder="1">
      <alignment vertical="center"/>
    </xf>
    <xf numFmtId="176" fontId="2" fillId="4" borderId="9" xfId="0" applyNumberFormat="1" applyFont="1" applyFill="1" applyBorder="1">
      <alignment vertical="center"/>
    </xf>
    <xf numFmtId="176" fontId="2" fillId="4" borderId="51" xfId="0" applyNumberFormat="1" applyFont="1" applyFill="1" applyBorder="1">
      <alignment vertical="center"/>
    </xf>
    <xf numFmtId="176" fontId="10" fillId="4" borderId="8" xfId="0" applyNumberFormat="1" applyFont="1" applyFill="1" applyBorder="1">
      <alignment vertical="center"/>
    </xf>
    <xf numFmtId="176" fontId="10" fillId="4" borderId="16" xfId="0" applyNumberFormat="1" applyFont="1" applyFill="1" applyBorder="1">
      <alignment vertical="center"/>
    </xf>
    <xf numFmtId="178" fontId="10" fillId="2" borderId="50" xfId="0" applyNumberFormat="1" applyFont="1" applyFill="1" applyBorder="1" applyAlignment="1">
      <alignment horizontal="center" vertical="center"/>
    </xf>
    <xf numFmtId="178" fontId="10" fillId="3" borderId="11" xfId="0" applyNumberFormat="1" applyFont="1" applyFill="1" applyBorder="1">
      <alignment vertical="center"/>
    </xf>
    <xf numFmtId="0" fontId="8" fillId="5" borderId="8" xfId="0" applyFont="1" applyFill="1" applyBorder="1" applyAlignment="1">
      <alignment horizontal="center" vertical="center"/>
    </xf>
    <xf numFmtId="176" fontId="2" fillId="5" borderId="9" xfId="0" applyNumberFormat="1" applyFont="1" applyFill="1" applyBorder="1">
      <alignment vertical="center"/>
    </xf>
    <xf numFmtId="176" fontId="2" fillId="5" borderId="51" xfId="0" applyNumberFormat="1" applyFont="1" applyFill="1" applyBorder="1">
      <alignment vertical="center"/>
    </xf>
    <xf numFmtId="182" fontId="10" fillId="2" borderId="50" xfId="0" applyNumberFormat="1" applyFont="1" applyFill="1" applyBorder="1" applyAlignment="1">
      <alignment horizontal="center" vertical="center"/>
    </xf>
    <xf numFmtId="182" fontId="10" fillId="3" borderId="2" xfId="0" applyNumberFormat="1" applyFont="1" applyFill="1" applyBorder="1">
      <alignment vertical="center"/>
    </xf>
    <xf numFmtId="176" fontId="2" fillId="5" borderId="49" xfId="0" applyNumberFormat="1" applyFont="1" applyFill="1" applyBorder="1">
      <alignment vertical="center"/>
    </xf>
    <xf numFmtId="0" fontId="2" fillId="0" borderId="38" xfId="0" applyFont="1" applyBorder="1" applyAlignment="1">
      <alignment vertical="center" wrapText="1"/>
    </xf>
    <xf numFmtId="0" fontId="2" fillId="0" borderId="0" xfId="0" applyFont="1" applyAlignment="1">
      <alignment horizontal="right" vertical="center"/>
    </xf>
    <xf numFmtId="0" fontId="39" fillId="5" borderId="20"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12" fillId="5" borderId="59" xfId="0" applyFont="1" applyFill="1" applyBorder="1" applyAlignment="1">
      <alignment horizontal="center" vertical="center"/>
    </xf>
    <xf numFmtId="176" fontId="10" fillId="2" borderId="11" xfId="0" applyNumberFormat="1" applyFont="1" applyFill="1" applyBorder="1" applyAlignment="1">
      <alignment horizontal="center" vertical="center"/>
    </xf>
    <xf numFmtId="176" fontId="10" fillId="2" borderId="12" xfId="0" applyNumberFormat="1" applyFont="1" applyFill="1" applyBorder="1" applyAlignment="1">
      <alignment horizontal="center" vertical="center"/>
    </xf>
    <xf numFmtId="176" fontId="10" fillId="3" borderId="2" xfId="0" applyNumberFormat="1" applyFont="1" applyFill="1" applyBorder="1">
      <alignment vertical="center"/>
    </xf>
    <xf numFmtId="0" fontId="54" fillId="2" borderId="5" xfId="0" applyFont="1" applyFill="1" applyBorder="1" applyAlignment="1">
      <alignment horizontal="center" vertical="center" wrapText="1"/>
    </xf>
    <xf numFmtId="0" fontId="2" fillId="0" borderId="0" xfId="0" applyFont="1" applyAlignment="1">
      <alignment horizontal="center" vertical="top" wrapText="1"/>
    </xf>
    <xf numFmtId="0" fontId="54" fillId="4" borderId="5" xfId="0" applyFont="1" applyFill="1" applyBorder="1" applyAlignment="1">
      <alignment horizontal="center" vertical="center" wrapText="1"/>
    </xf>
    <xf numFmtId="0" fontId="39" fillId="4" borderId="18" xfId="0" applyFont="1" applyFill="1" applyBorder="1" applyAlignment="1">
      <alignment horizontal="center" vertical="center" wrapText="1"/>
    </xf>
    <xf numFmtId="0" fontId="57" fillId="4" borderId="19" xfId="0" applyFont="1" applyFill="1" applyBorder="1" applyAlignment="1">
      <alignment horizontal="center" vertical="center"/>
    </xf>
    <xf numFmtId="0" fontId="2" fillId="4" borderId="13" xfId="0" applyFont="1" applyFill="1" applyBorder="1" applyAlignment="1">
      <alignment horizontal="center" vertical="center" wrapText="1"/>
    </xf>
    <xf numFmtId="181" fontId="2" fillId="0" borderId="29" xfId="0" applyNumberFormat="1" applyFont="1" applyBorder="1">
      <alignment vertical="center"/>
    </xf>
    <xf numFmtId="179" fontId="2" fillId="0" borderId="29" xfId="0" applyNumberFormat="1" applyFont="1" applyBorder="1">
      <alignment vertical="center"/>
    </xf>
    <xf numFmtId="176" fontId="2" fillId="0" borderId="29" xfId="0" applyNumberFormat="1" applyFont="1" applyBorder="1">
      <alignment vertical="center"/>
    </xf>
    <xf numFmtId="177" fontId="2" fillId="0" borderId="29" xfId="0" applyNumberFormat="1" applyFont="1" applyBorder="1">
      <alignment vertical="center"/>
    </xf>
    <xf numFmtId="179" fontId="2" fillId="0" borderId="0" xfId="0" applyNumberFormat="1" applyFont="1">
      <alignment vertical="center"/>
    </xf>
    <xf numFmtId="0" fontId="10" fillId="0" borderId="6" xfId="0" applyFont="1" applyBorder="1" applyAlignment="1">
      <alignment horizontal="right" vertical="center"/>
    </xf>
    <xf numFmtId="0" fontId="2" fillId="4" borderId="62" xfId="0" applyFont="1" applyFill="1" applyBorder="1" applyAlignment="1">
      <alignment horizontal="center" vertical="center" wrapText="1"/>
    </xf>
    <xf numFmtId="0" fontId="0" fillId="2" borderId="56" xfId="0" applyFill="1" applyBorder="1" applyAlignment="1">
      <alignment horizontal="center" vertical="center"/>
    </xf>
    <xf numFmtId="0" fontId="6" fillId="0" borderId="35" xfId="0" applyFont="1" applyBorder="1">
      <alignment vertical="center"/>
    </xf>
    <xf numFmtId="0" fontId="0" fillId="3" borderId="31" xfId="0" applyFill="1" applyBorder="1">
      <alignment vertical="center"/>
    </xf>
    <xf numFmtId="181" fontId="35" fillId="3" borderId="8" xfId="0" applyNumberFormat="1" applyFont="1" applyFill="1" applyBorder="1">
      <alignment vertical="center"/>
    </xf>
    <xf numFmtId="181" fontId="49" fillId="3" borderId="37" xfId="0" applyNumberFormat="1" applyFont="1" applyFill="1" applyBorder="1">
      <alignment vertical="center"/>
    </xf>
    <xf numFmtId="181" fontId="0" fillId="0" borderId="36" xfId="0" applyNumberFormat="1" applyBorder="1">
      <alignment vertical="center"/>
    </xf>
    <xf numFmtId="0" fontId="2" fillId="5" borderId="62" xfId="0" applyFont="1" applyFill="1" applyBorder="1" applyAlignment="1">
      <alignment horizontal="center" vertical="center" wrapText="1"/>
    </xf>
    <xf numFmtId="0" fontId="11" fillId="2" borderId="2" xfId="0" applyFont="1" applyFill="1" applyBorder="1" applyAlignment="1">
      <alignment horizontal="center" vertical="center"/>
    </xf>
    <xf numFmtId="0" fontId="2" fillId="0" borderId="14" xfId="0" applyFont="1" applyBorder="1" applyAlignment="1">
      <alignment vertical="center" wrapText="1"/>
    </xf>
    <xf numFmtId="0" fontId="2" fillId="0" borderId="32" xfId="0" applyFont="1" applyBorder="1">
      <alignment vertical="center"/>
    </xf>
    <xf numFmtId="177" fontId="2" fillId="0" borderId="0" xfId="0" applyNumberFormat="1" applyFont="1">
      <alignment vertical="center"/>
    </xf>
    <xf numFmtId="176" fontId="2" fillId="0" borderId="0" xfId="0" applyNumberFormat="1" applyFont="1">
      <alignment vertical="center"/>
    </xf>
    <xf numFmtId="178" fontId="10" fillId="0" borderId="0" xfId="0" applyNumberFormat="1" applyFont="1">
      <alignment vertical="center"/>
    </xf>
    <xf numFmtId="176" fontId="10" fillId="0" borderId="0" xfId="0" applyNumberFormat="1" applyFont="1">
      <alignment vertical="center"/>
    </xf>
    <xf numFmtId="180" fontId="10" fillId="0" borderId="0" xfId="0" applyNumberFormat="1" applyFont="1">
      <alignment vertical="center"/>
    </xf>
    <xf numFmtId="176" fontId="35" fillId="0" borderId="0" xfId="0" applyNumberFormat="1" applyFont="1">
      <alignment vertical="center"/>
    </xf>
    <xf numFmtId="179" fontId="2" fillId="5" borderId="7" xfId="0" applyNumberFormat="1" applyFont="1" applyFill="1" applyBorder="1">
      <alignment vertical="center"/>
    </xf>
    <xf numFmtId="177" fontId="2" fillId="5" borderId="7" xfId="0" applyNumberFormat="1" applyFont="1" applyFill="1" applyBorder="1">
      <alignment vertical="center"/>
    </xf>
    <xf numFmtId="176" fontId="35" fillId="5" borderId="22" xfId="0" applyNumberFormat="1" applyFont="1" applyFill="1" applyBorder="1">
      <alignment vertical="center"/>
    </xf>
    <xf numFmtId="180" fontId="36" fillId="5" borderId="17" xfId="0" applyNumberFormat="1" applyFont="1" applyFill="1" applyBorder="1">
      <alignment vertical="center"/>
    </xf>
    <xf numFmtId="184" fontId="2" fillId="5" borderId="11" xfId="0" applyNumberFormat="1" applyFont="1" applyFill="1" applyBorder="1">
      <alignment vertical="center"/>
    </xf>
    <xf numFmtId="180" fontId="36" fillId="5" borderId="22" xfId="0" applyNumberFormat="1" applyFont="1" applyFill="1" applyBorder="1">
      <alignment vertical="center"/>
    </xf>
    <xf numFmtId="184" fontId="2" fillId="5" borderId="12" xfId="0" applyNumberFormat="1" applyFont="1" applyFill="1" applyBorder="1">
      <alignment vertical="center"/>
    </xf>
    <xf numFmtId="177" fontId="10" fillId="3" borderId="8" xfId="0" applyNumberFormat="1" applyFont="1" applyFill="1" applyBorder="1">
      <alignment vertical="center"/>
    </xf>
    <xf numFmtId="184" fontId="2" fillId="3" borderId="2" xfId="0" applyNumberFormat="1" applyFont="1" applyFill="1" applyBorder="1">
      <alignment vertical="center"/>
    </xf>
    <xf numFmtId="176" fontId="10" fillId="3" borderId="47" xfId="0" applyNumberFormat="1" applyFont="1" applyFill="1" applyBorder="1">
      <alignment vertical="center"/>
    </xf>
    <xf numFmtId="179" fontId="2" fillId="3" borderId="59" xfId="0" applyNumberFormat="1" applyFont="1" applyFill="1" applyBorder="1">
      <alignment vertical="center"/>
    </xf>
    <xf numFmtId="177" fontId="2" fillId="3" borderId="8" xfId="0" applyNumberFormat="1" applyFont="1" applyFill="1" applyBorder="1">
      <alignment vertical="center"/>
    </xf>
    <xf numFmtId="176" fontId="35" fillId="3" borderId="5" xfId="0" applyNumberFormat="1" applyFont="1" applyFill="1" applyBorder="1">
      <alignment vertical="center"/>
    </xf>
    <xf numFmtId="179" fontId="2" fillId="3" borderId="8" xfId="0" applyNumberFormat="1" applyFont="1" applyFill="1" applyBorder="1">
      <alignment vertical="center"/>
    </xf>
    <xf numFmtId="0" fontId="61" fillId="0" borderId="0" xfId="0" applyFont="1" applyAlignment="1">
      <alignment horizontal="center" vertical="center"/>
    </xf>
    <xf numFmtId="177" fontId="10" fillId="3" borderId="5" xfId="0" applyNumberFormat="1" applyFont="1" applyFill="1" applyBorder="1">
      <alignment vertical="center"/>
    </xf>
    <xf numFmtId="181" fontId="2" fillId="0" borderId="0" xfId="0" applyNumberFormat="1" applyFont="1">
      <alignment vertical="center"/>
    </xf>
    <xf numFmtId="184" fontId="2" fillId="0" borderId="0" xfId="0" applyNumberFormat="1" applyFont="1">
      <alignment vertical="center"/>
    </xf>
    <xf numFmtId="176" fontId="2" fillId="2" borderId="22" xfId="0" applyNumberFormat="1" applyFont="1" applyFill="1" applyBorder="1">
      <alignment vertical="center"/>
    </xf>
    <xf numFmtId="0" fontId="2" fillId="2" borderId="1" xfId="0" applyFont="1" applyFill="1" applyBorder="1">
      <alignment vertical="center"/>
    </xf>
    <xf numFmtId="182" fontId="2" fillId="3" borderId="5" xfId="0" applyNumberFormat="1" applyFont="1" applyFill="1" applyBorder="1">
      <alignment vertical="center"/>
    </xf>
    <xf numFmtId="181" fontId="35" fillId="2" borderId="21" xfId="0" applyNumberFormat="1" applyFont="1" applyFill="1" applyBorder="1">
      <alignment vertical="center"/>
    </xf>
    <xf numFmtId="178" fontId="10" fillId="0" borderId="0" xfId="0" applyNumberFormat="1" applyFont="1" applyAlignment="1">
      <alignment horizontal="center" vertical="center"/>
    </xf>
    <xf numFmtId="182" fontId="2" fillId="0" borderId="0" xfId="0" applyNumberFormat="1" applyFont="1">
      <alignment vertical="center"/>
    </xf>
    <xf numFmtId="177" fontId="10" fillId="0" borderId="36" xfId="0" applyNumberFormat="1" applyFont="1" applyBorder="1">
      <alignment vertical="center"/>
    </xf>
    <xf numFmtId="184" fontId="2" fillId="0" borderId="36" xfId="0" applyNumberFormat="1" applyFont="1" applyBorder="1">
      <alignment vertical="center"/>
    </xf>
    <xf numFmtId="0" fontId="0" fillId="0" borderId="4" xfId="0" applyBorder="1">
      <alignment vertical="center"/>
    </xf>
    <xf numFmtId="179" fontId="2" fillId="0" borderId="36" xfId="0" applyNumberFormat="1" applyFont="1" applyBorder="1">
      <alignment vertical="center"/>
    </xf>
    <xf numFmtId="177" fontId="2" fillId="0" borderId="36" xfId="0" applyNumberFormat="1" applyFont="1" applyBorder="1">
      <alignment vertical="center"/>
    </xf>
    <xf numFmtId="176" fontId="35" fillId="0" borderId="36" xfId="0" applyNumberFormat="1" applyFont="1" applyBorder="1">
      <alignment vertical="center"/>
    </xf>
    <xf numFmtId="176" fontId="10" fillId="0" borderId="36" xfId="0" applyNumberFormat="1" applyFont="1" applyBorder="1">
      <alignment vertical="center"/>
    </xf>
    <xf numFmtId="180" fontId="37" fillId="0" borderId="36" xfId="0" applyNumberFormat="1" applyFont="1" applyBorder="1">
      <alignment vertical="center"/>
    </xf>
    <xf numFmtId="180" fontId="10" fillId="0" borderId="36" xfId="0" applyNumberFormat="1" applyFont="1" applyBorder="1">
      <alignment vertical="center"/>
    </xf>
    <xf numFmtId="0" fontId="0" fillId="0" borderId="63" xfId="0" applyBorder="1">
      <alignment vertical="center"/>
    </xf>
    <xf numFmtId="183" fontId="2" fillId="4" borderId="9" xfId="0" applyNumberFormat="1" applyFont="1" applyFill="1" applyBorder="1">
      <alignment vertical="center"/>
    </xf>
    <xf numFmtId="176" fontId="35" fillId="4" borderId="17" xfId="0" applyNumberFormat="1" applyFont="1" applyFill="1" applyBorder="1">
      <alignment vertical="center"/>
    </xf>
    <xf numFmtId="0" fontId="2" fillId="4" borderId="52" xfId="0" applyFont="1" applyFill="1" applyBorder="1">
      <alignment vertical="center"/>
    </xf>
    <xf numFmtId="182" fontId="2" fillId="4" borderId="10" xfId="0" applyNumberFormat="1" applyFont="1" applyFill="1" applyBorder="1">
      <alignment vertical="center"/>
    </xf>
    <xf numFmtId="180" fontId="36" fillId="4" borderId="17" xfId="0" applyNumberFormat="1" applyFont="1" applyFill="1" applyBorder="1">
      <alignment vertical="center"/>
    </xf>
    <xf numFmtId="179" fontId="2" fillId="4" borderId="7" xfId="0" applyNumberFormat="1" applyFont="1" applyFill="1" applyBorder="1">
      <alignment vertical="center"/>
    </xf>
    <xf numFmtId="177" fontId="2" fillId="4" borderId="7" xfId="0" applyNumberFormat="1" applyFont="1" applyFill="1" applyBorder="1">
      <alignment vertical="center"/>
    </xf>
    <xf numFmtId="176" fontId="35" fillId="4" borderId="22" xfId="0" applyNumberFormat="1" applyFont="1" applyFill="1" applyBorder="1">
      <alignment vertical="center"/>
    </xf>
    <xf numFmtId="176" fontId="2" fillId="4" borderId="7" xfId="0" applyNumberFormat="1" applyFont="1" applyFill="1" applyBorder="1">
      <alignment vertical="center"/>
    </xf>
    <xf numFmtId="0" fontId="2" fillId="4" borderId="1" xfId="0" applyFont="1" applyFill="1" applyBorder="1">
      <alignment vertical="center"/>
    </xf>
    <xf numFmtId="182" fontId="2" fillId="4" borderId="21" xfId="0" applyNumberFormat="1" applyFont="1" applyFill="1" applyBorder="1">
      <alignment vertical="center"/>
    </xf>
    <xf numFmtId="180" fontId="36" fillId="4" borderId="22" xfId="0" applyNumberFormat="1" applyFont="1" applyFill="1" applyBorder="1">
      <alignment vertical="center"/>
    </xf>
    <xf numFmtId="0" fontId="2" fillId="4" borderId="0" xfId="0" applyFont="1" applyFill="1">
      <alignment vertical="center"/>
    </xf>
    <xf numFmtId="180" fontId="36" fillId="4" borderId="1" xfId="0" applyNumberFormat="1" applyFont="1" applyFill="1" applyBorder="1">
      <alignment vertical="center"/>
    </xf>
    <xf numFmtId="176" fontId="2" fillId="4" borderId="21" xfId="0" applyNumberFormat="1" applyFont="1" applyFill="1" applyBorder="1">
      <alignment vertical="center"/>
    </xf>
    <xf numFmtId="176" fontId="2" fillId="4" borderId="1" xfId="0" applyNumberFormat="1" applyFont="1" applyFill="1" applyBorder="1">
      <alignment vertical="center"/>
    </xf>
    <xf numFmtId="176" fontId="2" fillId="4" borderId="33" xfId="0" applyNumberFormat="1" applyFont="1" applyFill="1" applyBorder="1">
      <alignment vertical="center"/>
    </xf>
    <xf numFmtId="176" fontId="2" fillId="4" borderId="22" xfId="0" applyNumberFormat="1" applyFont="1" applyFill="1" applyBorder="1">
      <alignment vertical="center"/>
    </xf>
    <xf numFmtId="0" fontId="0" fillId="3" borderId="5" xfId="0" applyFill="1" applyBorder="1">
      <alignment vertical="center"/>
    </xf>
    <xf numFmtId="0" fontId="2" fillId="0" borderId="36" xfId="0" applyFont="1" applyBorder="1">
      <alignment vertical="center"/>
    </xf>
    <xf numFmtId="181" fontId="35" fillId="2" borderId="1" xfId="0" applyNumberFormat="1" applyFont="1" applyFill="1" applyBorder="1">
      <alignment vertical="center"/>
    </xf>
    <xf numFmtId="176" fontId="2" fillId="4" borderId="64" xfId="0" applyNumberFormat="1" applyFont="1" applyFill="1" applyBorder="1">
      <alignment vertical="center"/>
    </xf>
    <xf numFmtId="176" fontId="10" fillId="2" borderId="50" xfId="0" applyNumberFormat="1" applyFont="1" applyFill="1" applyBorder="1" applyAlignment="1">
      <alignment horizontal="center" vertical="center"/>
    </xf>
    <xf numFmtId="178" fontId="10" fillId="2" borderId="42" xfId="0" applyNumberFormat="1" applyFont="1" applyFill="1" applyBorder="1" applyAlignment="1">
      <alignment horizontal="center" vertical="center"/>
    </xf>
    <xf numFmtId="183" fontId="2" fillId="2" borderId="7" xfId="0" applyNumberFormat="1" applyFont="1" applyFill="1" applyBorder="1">
      <alignment vertical="center"/>
    </xf>
    <xf numFmtId="176" fontId="2" fillId="2" borderId="7" xfId="0" applyNumberFormat="1" applyFont="1" applyFill="1" applyBorder="1">
      <alignment vertical="center"/>
    </xf>
    <xf numFmtId="177" fontId="2" fillId="2" borderId="7" xfId="0" applyNumberFormat="1" applyFont="1" applyFill="1" applyBorder="1">
      <alignment vertical="center"/>
    </xf>
    <xf numFmtId="0" fontId="2" fillId="2" borderId="10" xfId="0" applyFont="1" applyFill="1" applyBorder="1">
      <alignment vertical="center"/>
    </xf>
    <xf numFmtId="0" fontId="0" fillId="0" borderId="8" xfId="0" applyBorder="1">
      <alignment vertical="center"/>
    </xf>
    <xf numFmtId="0" fontId="2" fillId="5" borderId="1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0" fillId="0" borderId="13" xfId="0" applyBorder="1">
      <alignment vertical="center"/>
    </xf>
    <xf numFmtId="0" fontId="0" fillId="0" borderId="11" xfId="0" applyBorder="1">
      <alignment vertical="center"/>
    </xf>
    <xf numFmtId="0" fontId="0" fillId="0" borderId="66" xfId="0" applyBorder="1">
      <alignment vertical="center"/>
    </xf>
    <xf numFmtId="0" fontId="0" fillId="0" borderId="16" xfId="0" applyBorder="1">
      <alignment vertical="center"/>
    </xf>
    <xf numFmtId="0" fontId="2" fillId="0" borderId="65" xfId="0" applyFont="1" applyBorder="1" applyAlignment="1">
      <alignment vertical="center" wrapText="1"/>
    </xf>
    <xf numFmtId="0" fontId="0" fillId="0" borderId="67" xfId="0" applyBorder="1">
      <alignment vertical="center"/>
    </xf>
    <xf numFmtId="0" fontId="0" fillId="0" borderId="65" xfId="0" applyBorder="1">
      <alignment vertical="center"/>
    </xf>
    <xf numFmtId="0" fontId="2" fillId="0" borderId="68" xfId="0" applyFont="1" applyBorder="1">
      <alignment vertical="center"/>
    </xf>
    <xf numFmtId="0" fontId="35" fillId="0" borderId="69" xfId="0" applyFont="1" applyBorder="1">
      <alignment vertical="center"/>
    </xf>
    <xf numFmtId="179" fontId="10" fillId="3" borderId="58" xfId="0" applyNumberFormat="1" applyFont="1" applyFill="1" applyBorder="1">
      <alignment vertical="center"/>
    </xf>
    <xf numFmtId="0" fontId="0" fillId="0" borderId="5" xfId="0" applyBorder="1">
      <alignment vertical="center"/>
    </xf>
    <xf numFmtId="176" fontId="10" fillId="0" borderId="18" xfId="0" applyNumberFormat="1" applyFont="1" applyBorder="1">
      <alignment vertical="center"/>
    </xf>
    <xf numFmtId="176" fontId="2" fillId="2" borderId="1" xfId="0" applyNumberFormat="1" applyFont="1" applyFill="1" applyBorder="1">
      <alignment vertical="center"/>
    </xf>
    <xf numFmtId="176" fontId="10" fillId="0" borderId="3" xfId="0" applyNumberFormat="1" applyFont="1" applyBorder="1">
      <alignment vertical="center"/>
    </xf>
    <xf numFmtId="176" fontId="37" fillId="3" borderId="5" xfId="0" applyNumberFormat="1" applyFont="1" applyFill="1" applyBorder="1">
      <alignment vertical="center"/>
    </xf>
    <xf numFmtId="184" fontId="2" fillId="4" borderId="12" xfId="0" applyNumberFormat="1" applyFont="1" applyFill="1" applyBorder="1">
      <alignment vertical="center"/>
    </xf>
    <xf numFmtId="184" fontId="2" fillId="4" borderId="43" xfId="0" applyNumberFormat="1" applyFont="1" applyFill="1" applyBorder="1">
      <alignment vertical="center"/>
    </xf>
    <xf numFmtId="179" fontId="2" fillId="4" borderId="12" xfId="0" applyNumberFormat="1" applyFont="1" applyFill="1" applyBorder="1">
      <alignment vertical="center"/>
    </xf>
    <xf numFmtId="179" fontId="2" fillId="4" borderId="40" xfId="0" applyNumberFormat="1" applyFont="1" applyFill="1" applyBorder="1">
      <alignment vertical="center"/>
    </xf>
    <xf numFmtId="180" fontId="37" fillId="0" borderId="2" xfId="0" applyNumberFormat="1" applyFont="1" applyBorder="1">
      <alignment vertical="center"/>
    </xf>
    <xf numFmtId="0" fontId="2" fillId="0" borderId="67" xfId="0" applyFont="1" applyBorder="1">
      <alignment vertical="center"/>
    </xf>
    <xf numFmtId="180" fontId="2" fillId="5" borderId="61" xfId="0" applyNumberFormat="1" applyFont="1" applyFill="1" applyBorder="1">
      <alignment vertical="center"/>
    </xf>
    <xf numFmtId="0" fontId="12" fillId="6"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 fillId="3" borderId="11" xfId="0" applyFont="1" applyFill="1" applyBorder="1">
      <alignment vertical="center"/>
    </xf>
    <xf numFmtId="0" fontId="2" fillId="3" borderId="12" xfId="0" applyFont="1" applyFill="1" applyBorder="1">
      <alignment vertical="center"/>
    </xf>
    <xf numFmtId="0" fontId="2" fillId="6" borderId="62" xfId="0" applyFont="1" applyFill="1" applyBorder="1">
      <alignment vertical="center"/>
    </xf>
    <xf numFmtId="0" fontId="2" fillId="6" borderId="71" xfId="0" applyFont="1" applyFill="1" applyBorder="1">
      <alignment vertical="center"/>
    </xf>
    <xf numFmtId="0" fontId="35" fillId="0" borderId="68" xfId="0" applyFont="1" applyBorder="1">
      <alignment vertical="center"/>
    </xf>
    <xf numFmtId="0" fontId="35" fillId="0" borderId="0" xfId="0" applyFont="1">
      <alignment vertical="center"/>
    </xf>
    <xf numFmtId="181" fontId="35" fillId="0" borderId="0" xfId="0" applyNumberFormat="1" applyFont="1">
      <alignment vertical="center"/>
    </xf>
    <xf numFmtId="185" fontId="49" fillId="0" borderId="7" xfId="0" applyNumberFormat="1" applyFont="1" applyBorder="1">
      <alignment vertical="center"/>
    </xf>
    <xf numFmtId="0" fontId="49" fillId="0" borderId="0" xfId="0" applyFont="1">
      <alignment vertical="center"/>
    </xf>
    <xf numFmtId="185" fontId="49" fillId="0" borderId="33" xfId="0" applyNumberFormat="1" applyFont="1" applyBorder="1">
      <alignment vertical="center"/>
    </xf>
    <xf numFmtId="180" fontId="2" fillId="0" borderId="0" xfId="0" applyNumberFormat="1" applyFont="1">
      <alignment vertical="center"/>
    </xf>
    <xf numFmtId="0" fontId="2" fillId="0" borderId="11" xfId="0" applyFont="1" applyBorder="1" applyAlignment="1">
      <alignment vertical="center" wrapText="1"/>
    </xf>
    <xf numFmtId="0" fontId="12" fillId="0" borderId="2" xfId="0" applyFont="1" applyBorder="1" applyAlignment="1">
      <alignment horizontal="center" vertical="center" wrapText="1"/>
    </xf>
    <xf numFmtId="0" fontId="2" fillId="0" borderId="11" xfId="0" applyFont="1" applyBorder="1">
      <alignment vertical="center"/>
    </xf>
    <xf numFmtId="0" fontId="2" fillId="0" borderId="12" xfId="0" applyFont="1" applyBorder="1">
      <alignment vertical="center"/>
    </xf>
    <xf numFmtId="14" fontId="35" fillId="3" borderId="18" xfId="0" applyNumberFormat="1" applyFont="1" applyFill="1" applyBorder="1">
      <alignment vertical="center"/>
    </xf>
    <xf numFmtId="0" fontId="35" fillId="2" borderId="33" xfId="0" applyFont="1" applyFill="1" applyBorder="1">
      <alignment vertical="center"/>
    </xf>
    <xf numFmtId="0" fontId="35" fillId="2" borderId="37" xfId="0" applyFont="1" applyFill="1" applyBorder="1">
      <alignment vertical="center"/>
    </xf>
    <xf numFmtId="14" fontId="35" fillId="3" borderId="8" xfId="0" applyNumberFormat="1" applyFont="1" applyFill="1" applyBorder="1">
      <alignment vertical="center"/>
    </xf>
    <xf numFmtId="14" fontId="35" fillId="3" borderId="20" xfId="0" applyNumberFormat="1" applyFont="1" applyFill="1" applyBorder="1">
      <alignment vertical="center"/>
    </xf>
    <xf numFmtId="0" fontId="35" fillId="2" borderId="71" xfId="0" applyFont="1" applyFill="1" applyBorder="1">
      <alignment vertical="center"/>
    </xf>
    <xf numFmtId="14" fontId="35" fillId="3" borderId="0" xfId="0" applyNumberFormat="1" applyFont="1" applyFill="1">
      <alignment vertical="center"/>
    </xf>
    <xf numFmtId="0" fontId="2" fillId="3" borderId="0" xfId="0" applyFont="1" applyFill="1">
      <alignment vertical="center"/>
    </xf>
    <xf numFmtId="176" fontId="37" fillId="3" borderId="0" xfId="0" applyNumberFormat="1" applyFont="1" applyFill="1">
      <alignment vertical="center"/>
    </xf>
    <xf numFmtId="176" fontId="2" fillId="3" borderId="0" xfId="0" applyNumberFormat="1" applyFont="1" applyFill="1">
      <alignment vertical="center"/>
    </xf>
    <xf numFmtId="178" fontId="10" fillId="2" borderId="0" xfId="0" applyNumberFormat="1" applyFont="1" applyFill="1" applyAlignment="1">
      <alignment horizontal="center" vertical="center"/>
    </xf>
    <xf numFmtId="176" fontId="10" fillId="3" borderId="0" xfId="0" applyNumberFormat="1" applyFont="1" applyFill="1">
      <alignment vertical="center"/>
    </xf>
    <xf numFmtId="182" fontId="2" fillId="3" borderId="0" xfId="0" applyNumberFormat="1" applyFont="1" applyFill="1">
      <alignment vertical="center"/>
    </xf>
    <xf numFmtId="177" fontId="10" fillId="3" borderId="0" xfId="0" applyNumberFormat="1" applyFont="1" applyFill="1">
      <alignment vertical="center"/>
    </xf>
    <xf numFmtId="180" fontId="37" fillId="0" borderId="0" xfId="0" applyNumberFormat="1" applyFont="1">
      <alignment vertical="center"/>
    </xf>
    <xf numFmtId="0" fontId="35" fillId="6" borderId="70" xfId="0" applyFont="1" applyFill="1" applyBorder="1" applyAlignment="1">
      <alignment vertical="center" wrapText="1"/>
    </xf>
    <xf numFmtId="0" fontId="35" fillId="3" borderId="11" xfId="0" applyFont="1" applyFill="1" applyBorder="1" applyAlignment="1">
      <alignment horizontal="left" vertical="center" wrapText="1"/>
    </xf>
    <xf numFmtId="0" fontId="62" fillId="0" borderId="0" xfId="0" applyFont="1" applyAlignment="1">
      <alignment horizontal="center" vertical="center"/>
    </xf>
    <xf numFmtId="0" fontId="2" fillId="0" borderId="0" xfId="0" applyFont="1" applyAlignment="1">
      <alignment horizontal="right"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6" xfId="0" applyFont="1" applyFill="1" applyBorder="1" applyAlignment="1">
      <alignment horizontal="center" vertical="center"/>
    </xf>
    <xf numFmtId="176" fontId="35" fillId="4" borderId="22" xfId="0" applyNumberFormat="1" applyFont="1" applyFill="1" applyBorder="1" applyAlignment="1">
      <alignment vertical="center" wrapText="1"/>
    </xf>
    <xf numFmtId="176" fontId="35" fillId="4" borderId="17" xfId="0" applyNumberFormat="1" applyFont="1" applyFill="1" applyBorder="1" applyAlignment="1">
      <alignment vertical="center" wrapText="1"/>
    </xf>
    <xf numFmtId="176" fontId="35" fillId="4" borderId="10" xfId="0" applyNumberFormat="1" applyFont="1" applyFill="1" applyBorder="1" applyAlignment="1">
      <alignment vertical="center" wrapText="1"/>
    </xf>
    <xf numFmtId="0" fontId="6" fillId="4" borderId="60"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10" xfId="0" applyFont="1" applyFill="1" applyBorder="1" applyAlignment="1">
      <alignment horizontal="left" vertical="center" wrapText="1"/>
    </xf>
    <xf numFmtId="176" fontId="2" fillId="2" borderId="22" xfId="0" applyNumberFormat="1" applyFont="1" applyFill="1" applyBorder="1" applyAlignment="1">
      <alignment vertical="center" wrapText="1"/>
    </xf>
    <xf numFmtId="176" fontId="2" fillId="2" borderId="17" xfId="0" applyNumberFormat="1" applyFont="1" applyFill="1" applyBorder="1" applyAlignment="1">
      <alignment vertical="center" wrapText="1"/>
    </xf>
    <xf numFmtId="176" fontId="2" fillId="2" borderId="10" xfId="0" applyNumberFormat="1" applyFont="1" applyFill="1" applyBorder="1" applyAlignment="1">
      <alignment vertical="center" wrapText="1"/>
    </xf>
    <xf numFmtId="177" fontId="2" fillId="2" borderId="22" xfId="0" applyNumberFormat="1" applyFont="1" applyFill="1" applyBorder="1" applyAlignment="1">
      <alignment vertical="center" wrapText="1"/>
    </xf>
    <xf numFmtId="177" fontId="2" fillId="2" borderId="17" xfId="0" applyNumberFormat="1" applyFont="1" applyFill="1" applyBorder="1" applyAlignment="1">
      <alignment vertical="center" wrapText="1"/>
    </xf>
    <xf numFmtId="177" fontId="2" fillId="2" borderId="10" xfId="0" applyNumberFormat="1" applyFont="1" applyFill="1" applyBorder="1" applyAlignment="1">
      <alignment vertical="center" wrapText="1"/>
    </xf>
    <xf numFmtId="176" fontId="35" fillId="2" borderId="22" xfId="0" applyNumberFormat="1" applyFont="1" applyFill="1" applyBorder="1" applyAlignment="1">
      <alignment vertical="center" wrapText="1"/>
    </xf>
    <xf numFmtId="176" fontId="35" fillId="2" borderId="17" xfId="0" applyNumberFormat="1" applyFont="1" applyFill="1" applyBorder="1" applyAlignment="1">
      <alignment vertical="center" wrapText="1"/>
    </xf>
    <xf numFmtId="176" fontId="35" fillId="2" borderId="10" xfId="0" applyNumberFormat="1" applyFont="1" applyFill="1" applyBorder="1" applyAlignment="1">
      <alignment vertical="center" wrapText="1"/>
    </xf>
    <xf numFmtId="0" fontId="6" fillId="2" borderId="60"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4" fillId="2" borderId="61"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2" borderId="43" xfId="0" applyFont="1" applyFill="1" applyBorder="1" applyAlignment="1">
      <alignment horizontal="left" vertical="center" wrapText="1"/>
    </xf>
    <xf numFmtId="177" fontId="35" fillId="4" borderId="22" xfId="0" applyNumberFormat="1" applyFont="1" applyFill="1" applyBorder="1" applyAlignment="1">
      <alignment vertical="center" wrapText="1"/>
    </xf>
    <xf numFmtId="177" fontId="35" fillId="4" borderId="17" xfId="0" applyNumberFormat="1" applyFont="1" applyFill="1" applyBorder="1" applyAlignment="1">
      <alignment vertical="center" wrapText="1"/>
    </xf>
    <xf numFmtId="177" fontId="35" fillId="4" borderId="10" xfId="0" applyNumberFormat="1" applyFont="1" applyFill="1" applyBorder="1" applyAlignment="1">
      <alignment vertical="center" wrapText="1"/>
    </xf>
    <xf numFmtId="176" fontId="35" fillId="4" borderId="37" xfId="0" applyNumberFormat="1" applyFont="1" applyFill="1" applyBorder="1" applyAlignment="1">
      <alignment vertical="center" wrapText="1"/>
    </xf>
    <xf numFmtId="176" fontId="35" fillId="4" borderId="49" xfId="0" applyNumberFormat="1" applyFont="1" applyFill="1" applyBorder="1" applyAlignment="1">
      <alignment vertical="center" wrapText="1"/>
    </xf>
    <xf numFmtId="176" fontId="35" fillId="4" borderId="9" xfId="0" applyNumberFormat="1" applyFont="1" applyFill="1" applyBorder="1" applyAlignment="1">
      <alignment vertical="center" wrapText="1"/>
    </xf>
    <xf numFmtId="0" fontId="27" fillId="0" borderId="0" xfId="0" applyFont="1" applyAlignment="1">
      <alignment horizontal="center" vertical="center" wrapText="1"/>
    </xf>
    <xf numFmtId="0" fontId="26" fillId="0" borderId="0" xfId="0" applyFont="1" applyAlignment="1">
      <alignment horizontal="center" vertical="center" wrapText="1"/>
    </xf>
    <xf numFmtId="55" fontId="2" fillId="0" borderId="0" xfId="0" applyNumberFormat="1" applyFont="1" applyAlignment="1">
      <alignment horizontal="right" vertical="center"/>
    </xf>
    <xf numFmtId="0" fontId="2" fillId="0" borderId="0" xfId="0" applyNumberFormat="1" applyFont="1" applyAlignment="1">
      <alignment horizontal="right" vertical="center"/>
    </xf>
    <xf numFmtId="0" fontId="2" fillId="0" borderId="56" xfId="0" applyFont="1" applyBorder="1" applyAlignment="1">
      <alignment horizontal="center" vertical="top" wrapText="1"/>
    </xf>
    <xf numFmtId="0" fontId="2" fillId="0" borderId="57" xfId="0" applyFont="1" applyBorder="1" applyAlignment="1">
      <alignment horizontal="center" vertical="top" wrapText="1"/>
    </xf>
    <xf numFmtId="0" fontId="6" fillId="0" borderId="52" xfId="0" applyFont="1" applyBorder="1" applyAlignment="1">
      <alignment horizontal="center" vertical="center"/>
    </xf>
    <xf numFmtId="0" fontId="6" fillId="0" borderId="6" xfId="0" applyFont="1" applyBorder="1" applyAlignment="1">
      <alignment horizontal="center" vertical="center"/>
    </xf>
    <xf numFmtId="0" fontId="8" fillId="0" borderId="4" xfId="0" applyFont="1" applyBorder="1" applyAlignment="1">
      <alignment horizontal="center" vertical="center"/>
    </xf>
    <xf numFmtId="0" fontId="6" fillId="0" borderId="58"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2" fillId="0" borderId="53" xfId="0" applyFont="1" applyBorder="1" applyAlignment="1">
      <alignment horizontal="center" vertical="top" wrapText="1"/>
    </xf>
    <xf numFmtId="0" fontId="2" fillId="0" borderId="15" xfId="0" applyFont="1" applyBorder="1" applyAlignment="1">
      <alignment horizontal="center" vertical="top" wrapText="1"/>
    </xf>
    <xf numFmtId="0" fontId="6" fillId="0" borderId="55" xfId="0" applyFont="1" applyBorder="1" applyAlignment="1">
      <alignment horizontal="center" vertical="center"/>
    </xf>
    <xf numFmtId="0" fontId="6" fillId="0" borderId="7" xfId="0" applyFont="1" applyBorder="1" applyAlignment="1">
      <alignment horizontal="center" vertical="center"/>
    </xf>
    <xf numFmtId="0" fontId="35" fillId="0" borderId="53" xfId="0" applyFont="1" applyBorder="1" applyAlignment="1">
      <alignment horizontal="center" vertical="top" wrapText="1"/>
    </xf>
    <xf numFmtId="0" fontId="35" fillId="0" borderId="15" xfId="0" applyFont="1" applyBorder="1" applyAlignment="1">
      <alignment horizontal="center" vertical="top" wrapText="1"/>
    </xf>
    <xf numFmtId="0" fontId="6" fillId="0" borderId="54" xfId="0" applyFont="1" applyBorder="1" applyAlignment="1">
      <alignment horizontal="center" vertical="center"/>
    </xf>
    <xf numFmtId="0" fontId="6" fillId="0" borderId="37" xfId="0" applyFont="1" applyBorder="1" applyAlignment="1">
      <alignment horizontal="center" vertical="center"/>
    </xf>
    <xf numFmtId="0" fontId="30" fillId="0" borderId="4" xfId="0" applyFont="1" applyBorder="1" applyAlignment="1">
      <alignment horizontal="center" vertical="center" wrapText="1"/>
    </xf>
    <xf numFmtId="0" fontId="30" fillId="0" borderId="8" xfId="0" applyFont="1" applyBorder="1" applyAlignment="1">
      <alignment horizontal="center" vertical="center" wrapText="1"/>
    </xf>
  </cellXfs>
  <cellStyles count="1">
    <cellStyle name="標準"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66FF99"/>
      <color rgb="FFFFFFCC"/>
      <color rgb="FFCCFFCC"/>
      <color rgb="FF99FFCC"/>
      <color rgb="FFFF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png"/><Relationship Id="rId12" Type="http://schemas.openxmlformats.org/officeDocument/2006/relationships/image" Target="../media/image17.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11" Type="http://schemas.openxmlformats.org/officeDocument/2006/relationships/image" Target="../media/image16.png"/><Relationship Id="rId5" Type="http://schemas.openxmlformats.org/officeDocument/2006/relationships/image" Target="../media/image10.png"/><Relationship Id="rId10" Type="http://schemas.openxmlformats.org/officeDocument/2006/relationships/image" Target="../media/image15.png"/><Relationship Id="rId4" Type="http://schemas.openxmlformats.org/officeDocument/2006/relationships/image" Target="../media/image9.png"/><Relationship Id="rId9" Type="http://schemas.openxmlformats.org/officeDocument/2006/relationships/image" Target="../media/image1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w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9</xdr:col>
          <xdr:colOff>466725</xdr:colOff>
          <xdr:row>50</xdr:row>
          <xdr:rowOff>152400</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23</xdr:row>
          <xdr:rowOff>76200</xdr:rowOff>
        </xdr:from>
        <xdr:to>
          <xdr:col>2</xdr:col>
          <xdr:colOff>504825</xdr:colOff>
          <xdr:row>24</xdr:row>
          <xdr:rowOff>209550</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37</xdr:row>
          <xdr:rowOff>19050</xdr:rowOff>
        </xdr:from>
        <xdr:to>
          <xdr:col>6</xdr:col>
          <xdr:colOff>600075</xdr:colOff>
          <xdr:row>39</xdr:row>
          <xdr:rowOff>9525</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43</xdr:row>
          <xdr:rowOff>38100</xdr:rowOff>
        </xdr:from>
        <xdr:to>
          <xdr:col>9</xdr:col>
          <xdr:colOff>495300</xdr:colOff>
          <xdr:row>45</xdr:row>
          <xdr:rowOff>133350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48</xdr:row>
          <xdr:rowOff>38100</xdr:rowOff>
        </xdr:from>
        <xdr:to>
          <xdr:col>9</xdr:col>
          <xdr:colOff>561975</xdr:colOff>
          <xdr:row>50</xdr:row>
          <xdr:rowOff>123825</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38100</xdr:colOff>
      <xdr:row>34</xdr:row>
      <xdr:rowOff>53340</xdr:rowOff>
    </xdr:from>
    <xdr:to>
      <xdr:col>7</xdr:col>
      <xdr:colOff>464820</xdr:colOff>
      <xdr:row>35</xdr:row>
      <xdr:rowOff>137160</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59280" y="8100060"/>
          <a:ext cx="2209800" cy="335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281940</xdr:colOff>
      <xdr:row>23</xdr:row>
      <xdr:rowOff>160020</xdr:rowOff>
    </xdr:from>
    <xdr:to>
      <xdr:col>7</xdr:col>
      <xdr:colOff>0</xdr:colOff>
      <xdr:row>24</xdr:row>
      <xdr:rowOff>68580</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992880" y="5943600"/>
          <a:ext cx="38862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7620</xdr:colOff>
      <xdr:row>23</xdr:row>
      <xdr:rowOff>160020</xdr:rowOff>
    </xdr:from>
    <xdr:to>
      <xdr:col>7</xdr:col>
      <xdr:colOff>601980</xdr:colOff>
      <xdr:row>24</xdr:row>
      <xdr:rowOff>68580</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89120" y="5943600"/>
          <a:ext cx="59436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15240</xdr:colOff>
      <xdr:row>34</xdr:row>
      <xdr:rowOff>182880</xdr:rowOff>
    </xdr:from>
    <xdr:to>
      <xdr:col>10</xdr:col>
      <xdr:colOff>91440</xdr:colOff>
      <xdr:row>35</xdr:row>
      <xdr:rowOff>91440</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60620" y="8229600"/>
          <a:ext cx="59436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30480</xdr:colOff>
      <xdr:row>43</xdr:row>
      <xdr:rowOff>167640</xdr:rowOff>
    </xdr:from>
    <xdr:to>
      <xdr:col>10</xdr:col>
      <xdr:colOff>624840</xdr:colOff>
      <xdr:row>44</xdr:row>
      <xdr:rowOff>76200</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94020" y="10835640"/>
          <a:ext cx="59436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662940</xdr:colOff>
      <xdr:row>37</xdr:row>
      <xdr:rowOff>228600</xdr:rowOff>
    </xdr:from>
    <xdr:to>
      <xdr:col>7</xdr:col>
      <xdr:colOff>586740</xdr:colOff>
      <xdr:row>38</xdr:row>
      <xdr:rowOff>83820</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73880" y="7772400"/>
          <a:ext cx="59436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121920</xdr:colOff>
      <xdr:row>48</xdr:row>
      <xdr:rowOff>190500</xdr:rowOff>
    </xdr:from>
    <xdr:to>
      <xdr:col>10</xdr:col>
      <xdr:colOff>716280</xdr:colOff>
      <xdr:row>49</xdr:row>
      <xdr:rowOff>99060</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37860" y="11864340"/>
          <a:ext cx="594360" cy="213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7620</xdr:colOff>
      <xdr:row>29</xdr:row>
      <xdr:rowOff>68580</xdr:rowOff>
    </xdr:from>
    <xdr:to>
      <xdr:col>7</xdr:col>
      <xdr:colOff>556260</xdr:colOff>
      <xdr:row>30</xdr:row>
      <xdr:rowOff>243840</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28800" y="6858000"/>
          <a:ext cx="2331720" cy="426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10965</xdr:colOff>
      <xdr:row>91</xdr:row>
      <xdr:rowOff>83820</xdr:rowOff>
    </xdr:from>
    <xdr:to>
      <xdr:col>6</xdr:col>
      <xdr:colOff>1143</xdr:colOff>
      <xdr:row>91</xdr:row>
      <xdr:rowOff>457200</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79845" y="20238720"/>
          <a:ext cx="599778" cy="373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31344</xdr:colOff>
      <xdr:row>91</xdr:row>
      <xdr:rowOff>22791</xdr:rowOff>
    </xdr:from>
    <xdr:to>
      <xdr:col>13</xdr:col>
      <xdr:colOff>668383</xdr:colOff>
      <xdr:row>91</xdr:row>
      <xdr:rowOff>370115</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17104" y="20177691"/>
          <a:ext cx="637039" cy="347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10965</xdr:colOff>
      <xdr:row>106</xdr:row>
      <xdr:rowOff>83820</xdr:rowOff>
    </xdr:from>
    <xdr:to>
      <xdr:col>6</xdr:col>
      <xdr:colOff>1143</xdr:colOff>
      <xdr:row>106</xdr:row>
      <xdr:rowOff>457200</xdr:rowOff>
    </xdr:to>
    <xdr:pic>
      <xdr:nvPicPr>
        <xdr:cNvPr id="12" name="図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46545" y="20741640"/>
          <a:ext cx="660738" cy="373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31344</xdr:colOff>
      <xdr:row>106</xdr:row>
      <xdr:rowOff>114230</xdr:rowOff>
    </xdr:from>
    <xdr:to>
      <xdr:col>13</xdr:col>
      <xdr:colOff>579120</xdr:colOff>
      <xdr:row>106</xdr:row>
      <xdr:rowOff>472439</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675984" y="28064390"/>
          <a:ext cx="547776" cy="3582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10965</xdr:colOff>
      <xdr:row>80</xdr:row>
      <xdr:rowOff>83820</xdr:rowOff>
    </xdr:from>
    <xdr:to>
      <xdr:col>6</xdr:col>
      <xdr:colOff>1143</xdr:colOff>
      <xdr:row>80</xdr:row>
      <xdr:rowOff>457200</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26505" y="23256240"/>
          <a:ext cx="660738" cy="373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31344</xdr:colOff>
      <xdr:row>80</xdr:row>
      <xdr:rowOff>22791</xdr:rowOff>
    </xdr:from>
    <xdr:to>
      <xdr:col>13</xdr:col>
      <xdr:colOff>668383</xdr:colOff>
      <xdr:row>80</xdr:row>
      <xdr:rowOff>370115</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56984" y="23195211"/>
          <a:ext cx="637039" cy="347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18585</xdr:colOff>
      <xdr:row>153</xdr:row>
      <xdr:rowOff>116980</xdr:rowOff>
    </xdr:from>
    <xdr:to>
      <xdr:col>5</xdr:col>
      <xdr:colOff>715536</xdr:colOff>
      <xdr:row>153</xdr:row>
      <xdr:rowOff>517415</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516605" y="3317380"/>
          <a:ext cx="582651" cy="4004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86856</xdr:colOff>
      <xdr:row>153</xdr:row>
      <xdr:rowOff>79725</xdr:rowOff>
    </xdr:from>
    <xdr:to>
      <xdr:col>13</xdr:col>
      <xdr:colOff>669880</xdr:colOff>
      <xdr:row>153</xdr:row>
      <xdr:rowOff>511532</xdr:rowOff>
    </xdr:to>
    <xdr:pic>
      <xdr:nvPicPr>
        <xdr:cNvPr id="19" name="図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2484536" y="3280125"/>
          <a:ext cx="583024" cy="431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10965</xdr:colOff>
      <xdr:row>144</xdr:row>
      <xdr:rowOff>83820</xdr:rowOff>
    </xdr:from>
    <xdr:to>
      <xdr:col>6</xdr:col>
      <xdr:colOff>1143</xdr:colOff>
      <xdr:row>144</xdr:row>
      <xdr:rowOff>457200</xdr:rowOff>
    </xdr:to>
    <xdr:pic>
      <xdr:nvPicPr>
        <xdr:cNvPr id="22" name="図 21">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06465" y="20345400"/>
          <a:ext cx="599778" cy="373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23724</xdr:colOff>
      <xdr:row>144</xdr:row>
      <xdr:rowOff>159951</xdr:rowOff>
    </xdr:from>
    <xdr:to>
      <xdr:col>13</xdr:col>
      <xdr:colOff>592183</xdr:colOff>
      <xdr:row>144</xdr:row>
      <xdr:rowOff>507275</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05524" y="37193151"/>
          <a:ext cx="568459" cy="347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18585</xdr:colOff>
      <xdr:row>162</xdr:row>
      <xdr:rowOff>116980</xdr:rowOff>
    </xdr:from>
    <xdr:to>
      <xdr:col>5</xdr:col>
      <xdr:colOff>715536</xdr:colOff>
      <xdr:row>162</xdr:row>
      <xdr:rowOff>517415</xdr:rowOff>
    </xdr:to>
    <xdr:pic>
      <xdr:nvPicPr>
        <xdr:cNvPr id="20" name="図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57925" y="40693480"/>
          <a:ext cx="651231" cy="4004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48756</xdr:colOff>
      <xdr:row>162</xdr:row>
      <xdr:rowOff>129540</xdr:rowOff>
    </xdr:from>
    <xdr:to>
      <xdr:col>13</xdr:col>
      <xdr:colOff>563200</xdr:colOff>
      <xdr:row>162</xdr:row>
      <xdr:rowOff>526772</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30556" y="43007280"/>
          <a:ext cx="514444" cy="397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182880</xdr:colOff>
      <xdr:row>182</xdr:row>
      <xdr:rowOff>53340</xdr:rowOff>
    </xdr:from>
    <xdr:to>
      <xdr:col>4</xdr:col>
      <xdr:colOff>220980</xdr:colOff>
      <xdr:row>183</xdr:row>
      <xdr:rowOff>175260</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27760" y="48348900"/>
          <a:ext cx="990600" cy="373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472440</xdr:colOff>
      <xdr:row>182</xdr:row>
      <xdr:rowOff>167640</xdr:rowOff>
    </xdr:from>
    <xdr:to>
      <xdr:col>6</xdr:col>
      <xdr:colOff>396240</xdr:colOff>
      <xdr:row>183</xdr:row>
      <xdr:rowOff>76200</xdr:rowOff>
    </xdr:to>
    <xdr:pic>
      <xdr:nvPicPr>
        <xdr:cNvPr id="24" name="図 23">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87980" y="48463200"/>
          <a:ext cx="59436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Document1.docx"/><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wmf"/><Relationship Id="rId12"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1.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2.docx"/><Relationship Id="rId4" Type="http://schemas.openxmlformats.org/officeDocument/2006/relationships/package" Target="../embeddings/Microsoft_Word_Document.docx"/><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5B23B-ACC1-4E26-BDEF-F3801D4FCE0E}">
  <sheetPr>
    <pageSetUpPr fitToPage="1"/>
  </sheetPr>
  <dimension ref="A1:U209"/>
  <sheetViews>
    <sheetView tabSelected="1" workbookViewId="0">
      <selection activeCell="F211" sqref="F211"/>
    </sheetView>
  </sheetViews>
  <sheetFormatPr defaultRowHeight="16.5" x14ac:dyDescent="0.3"/>
  <cols>
    <col min="1" max="1" width="4.625" customWidth="1"/>
    <col min="2" max="2" width="7.625" customWidth="1"/>
    <col min="3" max="3" width="5.625" customWidth="1"/>
    <col min="4" max="5" width="6.75" customWidth="1"/>
    <col min="7" max="7" width="8.75" customWidth="1"/>
    <col min="9" max="10" width="8.75" customWidth="1"/>
    <col min="11" max="11" width="10.75" customWidth="1"/>
    <col min="12" max="12" width="8.625" customWidth="1"/>
    <col min="13" max="13" width="7.625" customWidth="1"/>
    <col min="14" max="14" width="8.75" customWidth="1"/>
    <col min="17" max="17" width="8.75" customWidth="1"/>
    <col min="18" max="18" width="10.625" customWidth="1"/>
    <col min="19" max="19" width="6.75" customWidth="1"/>
  </cols>
  <sheetData>
    <row r="1" spans="2:16" ht="19.899999999999999" customHeight="1" x14ac:dyDescent="0.3"/>
    <row r="2" spans="2:16" ht="19.899999999999999" customHeight="1" x14ac:dyDescent="0.3">
      <c r="O2" s="392">
        <v>44621</v>
      </c>
      <c r="P2" s="393"/>
    </row>
    <row r="3" spans="2:16" ht="36" customHeight="1" x14ac:dyDescent="0.3">
      <c r="B3" s="356" t="s">
        <v>226</v>
      </c>
      <c r="C3" s="356"/>
      <c r="D3" s="356"/>
      <c r="E3" s="356"/>
      <c r="F3" s="356"/>
      <c r="G3" s="356"/>
      <c r="H3" s="356"/>
      <c r="I3" s="356"/>
      <c r="J3" s="356"/>
      <c r="K3" s="356"/>
      <c r="L3" s="356"/>
      <c r="M3" s="356"/>
      <c r="N3" s="356"/>
      <c r="O3" s="356"/>
      <c r="P3" s="356"/>
    </row>
    <row r="4" spans="2:16" ht="19.899999999999999" customHeight="1" x14ac:dyDescent="0.3">
      <c r="B4" s="357" t="s">
        <v>231</v>
      </c>
      <c r="C4" s="357"/>
      <c r="D4" s="357"/>
      <c r="E4" s="357"/>
      <c r="F4" s="357"/>
      <c r="G4" s="357"/>
      <c r="H4" s="357"/>
      <c r="I4" s="357"/>
      <c r="J4" s="357"/>
      <c r="K4" s="357"/>
      <c r="L4" s="357"/>
      <c r="M4" s="357"/>
      <c r="N4" s="357"/>
      <c r="O4" s="357"/>
      <c r="P4" s="357"/>
    </row>
    <row r="5" spans="2:16" ht="19.899999999999999" customHeight="1" x14ac:dyDescent="0.3">
      <c r="B5" s="357" t="s">
        <v>232</v>
      </c>
      <c r="C5" s="357"/>
      <c r="D5" s="357"/>
      <c r="E5" s="357"/>
      <c r="F5" s="357"/>
      <c r="G5" s="357"/>
      <c r="H5" s="357"/>
      <c r="I5" s="357"/>
      <c r="J5" s="357"/>
      <c r="K5" s="357"/>
      <c r="L5" s="357"/>
      <c r="M5" s="357"/>
      <c r="N5" s="357"/>
      <c r="O5" s="357"/>
      <c r="P5" s="357"/>
    </row>
    <row r="6" spans="2:16" ht="19.899999999999999" customHeight="1" x14ac:dyDescent="0.3">
      <c r="B6" s="357" t="s">
        <v>230</v>
      </c>
      <c r="C6" s="357"/>
      <c r="D6" s="357"/>
      <c r="E6" s="357"/>
      <c r="F6" s="357"/>
      <c r="G6" s="357"/>
      <c r="H6" s="357"/>
      <c r="I6" s="357"/>
      <c r="J6" s="357"/>
      <c r="K6" s="357"/>
      <c r="L6" s="357"/>
      <c r="M6" s="357"/>
      <c r="N6" s="357"/>
      <c r="O6" s="357"/>
      <c r="P6" s="357"/>
    </row>
    <row r="7" spans="2:16" ht="19.899999999999999" customHeight="1" x14ac:dyDescent="0.3">
      <c r="N7" s="1"/>
    </row>
    <row r="8" spans="2:16" ht="19.899999999999999" customHeight="1" x14ac:dyDescent="0.3"/>
    <row r="9" spans="2:16" ht="19.899999999999999" customHeight="1" x14ac:dyDescent="0.3">
      <c r="B9" s="2" t="s">
        <v>1</v>
      </c>
    </row>
    <row r="10" spans="2:16" ht="19.899999999999999" customHeight="1" x14ac:dyDescent="0.3">
      <c r="B10" s="1" t="s">
        <v>2</v>
      </c>
    </row>
    <row r="11" spans="2:16" ht="19.899999999999999" customHeight="1" x14ac:dyDescent="0.3">
      <c r="B11" s="3" t="s">
        <v>8</v>
      </c>
    </row>
    <row r="12" spans="2:16" ht="19.899999999999999" customHeight="1" x14ac:dyDescent="0.3">
      <c r="B12" s="1" t="s">
        <v>3</v>
      </c>
    </row>
    <row r="13" spans="2:16" ht="19.899999999999999" customHeight="1" x14ac:dyDescent="0.3">
      <c r="B13" s="1" t="s">
        <v>4</v>
      </c>
      <c r="C13" s="1"/>
      <c r="D13" s="1"/>
      <c r="E13" s="1"/>
      <c r="F13" s="1"/>
      <c r="G13" s="1"/>
      <c r="H13" s="1"/>
      <c r="I13" s="1"/>
      <c r="J13" s="1"/>
      <c r="K13" s="1"/>
      <c r="L13" s="1"/>
    </row>
    <row r="14" spans="2:16" ht="19.899999999999999" customHeight="1" x14ac:dyDescent="0.3">
      <c r="B14" s="1" t="s">
        <v>5</v>
      </c>
      <c r="C14" s="1"/>
      <c r="D14" s="1"/>
      <c r="E14" s="1"/>
      <c r="F14" s="1"/>
      <c r="G14" s="1"/>
      <c r="H14" s="1"/>
      <c r="I14" s="1"/>
      <c r="J14" s="1"/>
      <c r="K14" s="1"/>
      <c r="L14" s="1"/>
    </row>
    <row r="15" spans="2:16" ht="19.899999999999999" customHeight="1" x14ac:dyDescent="0.3">
      <c r="B15" s="1" t="s">
        <v>6</v>
      </c>
      <c r="C15" s="1"/>
      <c r="D15" s="1"/>
      <c r="E15" s="1"/>
      <c r="F15" s="1"/>
      <c r="G15" s="1"/>
      <c r="H15" s="1"/>
      <c r="I15" s="1"/>
      <c r="J15" s="1"/>
      <c r="K15" s="1"/>
      <c r="L15" s="1"/>
    </row>
    <row r="16" spans="2:16" ht="19.899999999999999" customHeight="1" x14ac:dyDescent="0.3">
      <c r="B16" s="1" t="s">
        <v>22</v>
      </c>
      <c r="C16" s="1"/>
      <c r="D16" s="1"/>
      <c r="E16" s="1"/>
      <c r="F16" s="1"/>
      <c r="G16" s="1"/>
      <c r="H16" s="1"/>
      <c r="I16" s="1"/>
      <c r="J16" s="1"/>
      <c r="K16" s="1"/>
      <c r="L16" s="1"/>
    </row>
    <row r="17" spans="1:19" ht="19.899999999999999" customHeight="1" x14ac:dyDescent="0.3">
      <c r="B17" s="1"/>
      <c r="C17" s="1"/>
      <c r="D17" s="1"/>
      <c r="E17" s="1"/>
      <c r="F17" s="1"/>
      <c r="G17" s="1"/>
      <c r="H17" s="1"/>
      <c r="I17" s="1"/>
      <c r="J17" s="1"/>
      <c r="K17" s="1"/>
      <c r="L17" s="1"/>
    </row>
    <row r="18" spans="1:19" ht="19.899999999999999" customHeight="1" x14ac:dyDescent="0.3">
      <c r="A18" s="7">
        <v>1</v>
      </c>
      <c r="B18" s="4" t="s">
        <v>0</v>
      </c>
      <c r="C18" s="1"/>
      <c r="D18" s="1"/>
      <c r="E18" s="1"/>
      <c r="F18" s="1"/>
      <c r="G18" s="1"/>
      <c r="H18" s="1"/>
      <c r="I18" s="1"/>
      <c r="J18" s="1"/>
      <c r="K18" s="1"/>
      <c r="L18" s="1"/>
    </row>
    <row r="19" spans="1:19" ht="19.899999999999999" customHeight="1" x14ac:dyDescent="0.3">
      <c r="B19" s="1" t="s">
        <v>7</v>
      </c>
      <c r="C19" s="1"/>
      <c r="D19" s="1"/>
      <c r="E19" s="1"/>
      <c r="F19" s="1"/>
      <c r="G19" s="1"/>
      <c r="H19" s="1"/>
      <c r="I19" s="1"/>
      <c r="J19" s="1"/>
      <c r="K19" s="1"/>
      <c r="L19" s="1"/>
    </row>
    <row r="20" spans="1:19" ht="19.899999999999999" customHeight="1" x14ac:dyDescent="0.3">
      <c r="B20" s="1" t="s">
        <v>9</v>
      </c>
      <c r="C20" s="1"/>
      <c r="D20" s="1"/>
      <c r="E20" s="1"/>
      <c r="F20" s="1"/>
      <c r="G20" s="1"/>
      <c r="H20" s="1"/>
      <c r="I20" s="1"/>
      <c r="J20" s="1"/>
      <c r="K20" s="1"/>
      <c r="L20" s="1"/>
    </row>
    <row r="21" spans="1:19" ht="19.899999999999999" customHeight="1" x14ac:dyDescent="0.3">
      <c r="B21" s="1" t="s">
        <v>10</v>
      </c>
      <c r="C21" s="1"/>
      <c r="D21" s="1"/>
      <c r="E21" s="1"/>
      <c r="F21" s="1"/>
      <c r="G21" s="1"/>
      <c r="H21" s="1"/>
      <c r="I21" s="1"/>
      <c r="J21" s="1"/>
      <c r="K21" s="1"/>
      <c r="L21" s="1"/>
      <c r="M21" s="1"/>
      <c r="N21" s="1"/>
      <c r="O21" s="1"/>
      <c r="P21" s="1"/>
      <c r="Q21" s="1"/>
      <c r="R21" s="1"/>
      <c r="S21" s="1"/>
    </row>
    <row r="22" spans="1:19" ht="19.899999999999999" customHeight="1" x14ac:dyDescent="0.3">
      <c r="B22" s="1" t="s">
        <v>23</v>
      </c>
      <c r="C22" s="1"/>
      <c r="D22" s="1"/>
      <c r="E22" s="1"/>
      <c r="F22" s="1"/>
      <c r="G22" s="1"/>
      <c r="H22" s="1"/>
      <c r="I22" s="1"/>
      <c r="J22" s="1"/>
      <c r="K22" s="1"/>
      <c r="L22" s="1"/>
      <c r="M22" s="1"/>
      <c r="N22" s="1"/>
      <c r="O22" s="1"/>
      <c r="P22" s="1"/>
      <c r="Q22" s="1"/>
      <c r="R22" s="1"/>
      <c r="S22" s="1"/>
    </row>
    <row r="23" spans="1:19" ht="19.899999999999999" customHeight="1" x14ac:dyDescent="0.3">
      <c r="B23" s="1" t="s">
        <v>21</v>
      </c>
      <c r="C23" s="1"/>
      <c r="D23" s="1"/>
      <c r="E23" s="1"/>
      <c r="F23" s="1"/>
      <c r="G23" s="1"/>
      <c r="H23" s="1"/>
      <c r="I23" s="1"/>
      <c r="J23" s="1"/>
      <c r="K23" s="1"/>
      <c r="L23" s="1"/>
      <c r="M23" s="1"/>
      <c r="N23" s="1"/>
      <c r="O23" s="1"/>
      <c r="P23" s="1"/>
      <c r="Q23" s="1"/>
      <c r="R23" s="1"/>
      <c r="S23" s="1"/>
    </row>
    <row r="24" spans="1:19" ht="19.899999999999999" customHeight="1" x14ac:dyDescent="0.3">
      <c r="B24" s="1"/>
      <c r="C24" s="1"/>
      <c r="D24" s="1"/>
      <c r="E24" s="1"/>
      <c r="F24" s="1"/>
      <c r="I24" s="1"/>
      <c r="J24" s="1"/>
      <c r="K24" s="1"/>
      <c r="L24" s="1"/>
      <c r="M24" s="1"/>
      <c r="N24" s="1"/>
      <c r="O24" s="1"/>
      <c r="P24" s="1"/>
      <c r="Q24" s="1"/>
      <c r="R24" s="1"/>
      <c r="S24" s="1"/>
    </row>
    <row r="25" spans="1:19" ht="19.899999999999999" customHeight="1" x14ac:dyDescent="0.3">
      <c r="B25" s="1"/>
      <c r="C25" s="1"/>
      <c r="D25" s="1"/>
      <c r="E25" s="1"/>
      <c r="F25" s="1"/>
      <c r="H25" s="1"/>
      <c r="I25" s="1"/>
      <c r="J25" s="1"/>
      <c r="K25" s="1"/>
      <c r="L25" s="1"/>
      <c r="M25" s="1"/>
      <c r="N25" s="1"/>
      <c r="O25" s="1"/>
      <c r="P25" s="1"/>
      <c r="Q25" s="1"/>
      <c r="R25" s="1"/>
      <c r="S25" s="1"/>
    </row>
    <row r="26" spans="1:19" ht="19.899999999999999" customHeight="1" x14ac:dyDescent="0.3">
      <c r="B26" s="1" t="s">
        <v>37</v>
      </c>
      <c r="C26" s="1"/>
      <c r="D26" s="1"/>
      <c r="E26" s="1"/>
      <c r="F26" s="1"/>
      <c r="G26" s="1"/>
      <c r="H26" s="1"/>
      <c r="I26" s="1"/>
      <c r="J26" s="1"/>
      <c r="K26" s="1"/>
      <c r="L26" s="1"/>
      <c r="M26" s="1"/>
      <c r="N26" s="1"/>
      <c r="O26" s="1"/>
      <c r="P26" s="1"/>
      <c r="Q26" s="1"/>
      <c r="R26" s="1"/>
      <c r="S26" s="1"/>
    </row>
    <row r="27" spans="1:19" ht="19.899999999999999" customHeight="1" x14ac:dyDescent="0.3">
      <c r="B27" s="5" t="s">
        <v>35</v>
      </c>
      <c r="C27" s="1"/>
      <c r="D27" s="1"/>
      <c r="E27" s="1"/>
      <c r="F27" s="1"/>
      <c r="G27" s="1"/>
      <c r="H27" s="1"/>
      <c r="I27" s="1"/>
      <c r="J27" s="1"/>
      <c r="K27" s="1"/>
      <c r="L27" s="1"/>
      <c r="M27" s="1"/>
      <c r="N27" s="1"/>
      <c r="O27" s="1"/>
      <c r="P27" s="1"/>
      <c r="Q27" s="1"/>
      <c r="R27" s="1"/>
      <c r="S27" s="1"/>
    </row>
    <row r="28" spans="1:19" ht="19.899999999999999" customHeight="1" x14ac:dyDescent="0.3">
      <c r="B28" s="1" t="s">
        <v>128</v>
      </c>
      <c r="C28" s="1"/>
      <c r="D28" s="1"/>
      <c r="E28" s="1"/>
      <c r="F28" s="1"/>
      <c r="G28" s="1"/>
      <c r="H28" s="1"/>
      <c r="J28" s="1"/>
      <c r="K28" s="1"/>
      <c r="L28" s="1"/>
      <c r="M28" s="1"/>
      <c r="N28" s="1"/>
      <c r="O28" s="1"/>
      <c r="P28" s="1"/>
      <c r="Q28" s="1"/>
      <c r="R28" s="1"/>
      <c r="S28" s="1"/>
    </row>
    <row r="29" spans="1:19" ht="19.899999999999999" customHeight="1" x14ac:dyDescent="0.3">
      <c r="B29" s="1" t="s">
        <v>130</v>
      </c>
      <c r="C29" s="1"/>
      <c r="D29" s="1"/>
      <c r="E29" s="1"/>
      <c r="F29" s="1"/>
      <c r="G29" s="1"/>
      <c r="H29" s="1"/>
      <c r="I29" s="1"/>
      <c r="J29" s="1"/>
      <c r="K29" s="1"/>
      <c r="L29" s="1"/>
      <c r="M29" s="1"/>
      <c r="N29" s="1"/>
      <c r="O29" s="1"/>
      <c r="P29" s="1"/>
      <c r="Q29" s="1"/>
      <c r="R29" s="1"/>
      <c r="S29" s="1"/>
    </row>
    <row r="30" spans="1:19" ht="19.899999999999999" customHeight="1" x14ac:dyDescent="0.3">
      <c r="B30" s="1" t="s">
        <v>129</v>
      </c>
      <c r="M30" s="1"/>
      <c r="N30" s="1"/>
      <c r="O30" s="1"/>
      <c r="P30" s="1"/>
      <c r="Q30" s="1"/>
      <c r="R30" s="1"/>
      <c r="S30" s="1"/>
    </row>
    <row r="31" spans="1:19" ht="19.899999999999999" customHeight="1" x14ac:dyDescent="0.3">
      <c r="M31" s="1"/>
      <c r="N31" s="1"/>
      <c r="O31" s="1"/>
      <c r="P31" s="1"/>
      <c r="Q31" s="1"/>
      <c r="R31" s="1"/>
      <c r="S31" s="1"/>
    </row>
    <row r="32" spans="1:19" ht="19.899999999999999" customHeight="1" x14ac:dyDescent="0.3">
      <c r="B32" s="1" t="s">
        <v>36</v>
      </c>
      <c r="M32" s="1"/>
      <c r="N32" s="1"/>
      <c r="O32" s="1"/>
      <c r="P32" s="1"/>
      <c r="Q32" s="1"/>
      <c r="R32" s="1"/>
      <c r="S32" s="1"/>
    </row>
    <row r="33" spans="2:19" ht="19.899999999999999" customHeight="1" x14ac:dyDescent="0.3">
      <c r="M33" s="1"/>
      <c r="N33" s="1"/>
      <c r="O33" s="1"/>
      <c r="P33" s="1"/>
      <c r="Q33" s="1"/>
      <c r="R33" s="1"/>
      <c r="S33" s="1"/>
    </row>
    <row r="34" spans="2:19" ht="19.899999999999999" customHeight="1" x14ac:dyDescent="0.3">
      <c r="B34" s="1" t="s">
        <v>138</v>
      </c>
      <c r="C34" s="1"/>
      <c r="D34" s="1"/>
      <c r="E34" s="1"/>
      <c r="F34" s="1"/>
      <c r="G34" s="1"/>
      <c r="H34" s="1"/>
      <c r="I34" s="1"/>
      <c r="J34" s="1"/>
      <c r="K34" s="1"/>
      <c r="L34" s="1"/>
      <c r="M34" s="1"/>
      <c r="N34" s="1"/>
      <c r="O34" s="1"/>
      <c r="P34" s="1"/>
      <c r="Q34" s="1"/>
      <c r="R34" s="1"/>
      <c r="S34" s="1"/>
    </row>
    <row r="35" spans="2:19" ht="19.899999999999999" customHeight="1" x14ac:dyDescent="0.3">
      <c r="B35" s="1" t="s">
        <v>137</v>
      </c>
      <c r="C35" s="1"/>
      <c r="D35" s="1"/>
      <c r="E35" s="1"/>
      <c r="F35" s="1"/>
      <c r="G35" s="1"/>
      <c r="H35" s="1"/>
      <c r="I35" s="1"/>
      <c r="J35" s="1"/>
      <c r="K35" s="1"/>
      <c r="L35" s="1"/>
      <c r="M35" s="1"/>
      <c r="N35" s="1"/>
      <c r="O35" s="1"/>
      <c r="P35" s="1"/>
      <c r="Q35" s="1"/>
      <c r="R35" s="1"/>
      <c r="S35" s="1"/>
    </row>
    <row r="36" spans="2:19" ht="19.899999999999999" customHeight="1" x14ac:dyDescent="0.3">
      <c r="B36" s="1" t="s">
        <v>11</v>
      </c>
      <c r="C36" s="1"/>
      <c r="D36" s="1"/>
      <c r="E36" s="1"/>
      <c r="F36" s="1"/>
      <c r="G36" s="1"/>
      <c r="I36" s="1"/>
      <c r="J36" s="1"/>
      <c r="K36" s="1"/>
      <c r="L36" s="1"/>
      <c r="M36" s="1"/>
      <c r="N36" s="1"/>
      <c r="O36" s="1"/>
      <c r="P36" s="1"/>
      <c r="Q36" s="1"/>
      <c r="R36" s="1"/>
      <c r="S36" s="1"/>
    </row>
    <row r="37" spans="2:19" ht="19.899999999999999" customHeight="1" x14ac:dyDescent="0.3">
      <c r="B37" s="1" t="s">
        <v>131</v>
      </c>
      <c r="C37" s="1"/>
      <c r="D37" s="1"/>
      <c r="E37" s="1"/>
      <c r="F37" s="1"/>
      <c r="G37" s="1"/>
      <c r="H37" s="1"/>
      <c r="I37" s="1"/>
      <c r="J37" s="1"/>
      <c r="K37" s="1"/>
      <c r="L37" s="1"/>
      <c r="M37" s="1"/>
      <c r="N37" s="1"/>
      <c r="O37" s="1"/>
      <c r="P37" s="1"/>
      <c r="Q37" s="1"/>
      <c r="R37" s="1"/>
      <c r="S37" s="1"/>
    </row>
    <row r="38" spans="2:19" ht="24" customHeight="1" x14ac:dyDescent="0.3">
      <c r="B38" s="1"/>
      <c r="C38" s="1"/>
      <c r="D38" s="1"/>
      <c r="E38" s="1"/>
      <c r="F38" s="1"/>
      <c r="G38" s="1"/>
      <c r="I38" s="1"/>
      <c r="J38" s="1"/>
      <c r="K38" s="1"/>
      <c r="L38" s="1"/>
      <c r="M38" s="1"/>
      <c r="N38" s="1"/>
      <c r="O38" s="1"/>
      <c r="P38" s="1"/>
      <c r="Q38" s="1"/>
      <c r="R38" s="1"/>
      <c r="S38" s="1"/>
    </row>
    <row r="39" spans="2:19" ht="24" customHeight="1" x14ac:dyDescent="0.3">
      <c r="B39" s="1"/>
      <c r="C39" s="1"/>
      <c r="D39" s="1"/>
      <c r="E39" s="1"/>
      <c r="F39" s="1"/>
      <c r="G39" s="1"/>
      <c r="H39" s="1"/>
      <c r="I39" s="1"/>
      <c r="J39" s="1"/>
      <c r="K39" s="1"/>
      <c r="L39" s="1"/>
      <c r="M39" s="1"/>
      <c r="N39" s="1"/>
      <c r="O39" s="1"/>
      <c r="P39" s="1"/>
      <c r="Q39" s="1"/>
      <c r="R39" s="1"/>
      <c r="S39" s="1"/>
    </row>
    <row r="40" spans="2:19" ht="19.899999999999999" customHeight="1" x14ac:dyDescent="0.3">
      <c r="B40" s="1" t="s">
        <v>132</v>
      </c>
      <c r="C40" s="1"/>
      <c r="D40" s="1"/>
      <c r="E40" s="1"/>
      <c r="F40" s="1"/>
      <c r="G40" s="1"/>
      <c r="H40" s="1"/>
      <c r="I40" s="1"/>
      <c r="J40" s="1"/>
      <c r="K40" s="1"/>
      <c r="L40" s="1"/>
      <c r="M40" s="1"/>
      <c r="N40" s="1"/>
      <c r="O40" s="1"/>
      <c r="P40" s="1"/>
      <c r="Q40" s="1"/>
      <c r="R40" s="1"/>
      <c r="S40" s="1"/>
    </row>
    <row r="41" spans="2:19" ht="19.899999999999999" customHeight="1" x14ac:dyDescent="0.3">
      <c r="B41" s="1" t="s">
        <v>133</v>
      </c>
      <c r="C41" s="1"/>
      <c r="D41" s="1"/>
      <c r="E41" s="1"/>
      <c r="F41" s="1"/>
      <c r="G41" s="1"/>
      <c r="H41" s="1"/>
      <c r="I41" s="1"/>
      <c r="J41" s="1"/>
      <c r="K41" s="1"/>
      <c r="L41" s="1"/>
      <c r="M41" s="1"/>
      <c r="N41" s="1"/>
      <c r="O41" s="1"/>
      <c r="P41" s="1"/>
      <c r="Q41" s="1"/>
      <c r="R41" s="1"/>
      <c r="S41" s="1"/>
    </row>
    <row r="42" spans="2:19" ht="19.899999999999999" customHeight="1" x14ac:dyDescent="0.3">
      <c r="B42" s="1" t="s">
        <v>134</v>
      </c>
      <c r="C42" s="1"/>
      <c r="D42" s="1"/>
      <c r="E42" s="1"/>
      <c r="F42" s="1"/>
      <c r="G42" s="1"/>
      <c r="H42" s="1"/>
      <c r="I42" s="1"/>
      <c r="J42" s="1"/>
      <c r="K42" s="1"/>
      <c r="L42" s="1"/>
      <c r="M42" s="1"/>
      <c r="N42" s="1"/>
      <c r="O42" s="1"/>
      <c r="P42" s="1"/>
      <c r="Q42" s="1"/>
      <c r="R42" s="1"/>
      <c r="S42" s="1"/>
    </row>
    <row r="43" spans="2:19" ht="19.899999999999999" customHeight="1" x14ac:dyDescent="0.3">
      <c r="B43" s="1" t="s">
        <v>135</v>
      </c>
      <c r="C43" s="1"/>
      <c r="D43" s="1"/>
      <c r="E43" s="1"/>
      <c r="F43" s="1"/>
      <c r="G43" s="1"/>
      <c r="H43" s="1"/>
      <c r="I43" s="1"/>
      <c r="J43" s="1"/>
      <c r="K43" s="1"/>
      <c r="L43" s="1"/>
      <c r="M43" s="1"/>
      <c r="N43" s="1"/>
      <c r="O43" s="1"/>
      <c r="P43" s="1"/>
      <c r="Q43" s="1"/>
      <c r="R43" s="1"/>
      <c r="S43" s="1"/>
    </row>
    <row r="44" spans="2:19" ht="19.899999999999999" customHeight="1" x14ac:dyDescent="0.3">
      <c r="B44" s="1"/>
      <c r="C44" s="1"/>
      <c r="D44" s="1"/>
      <c r="E44" s="1"/>
      <c r="F44" s="1"/>
      <c r="G44" s="1"/>
      <c r="H44" s="1"/>
      <c r="I44" s="1"/>
      <c r="J44" s="1"/>
      <c r="K44" s="1"/>
      <c r="L44" s="1"/>
      <c r="M44" s="1"/>
      <c r="N44" s="1"/>
      <c r="O44" s="1"/>
      <c r="P44" s="1"/>
      <c r="Q44" s="1"/>
      <c r="R44" s="1"/>
      <c r="S44" s="1"/>
    </row>
    <row r="45" spans="2:19" ht="19.899999999999999" customHeight="1" x14ac:dyDescent="0.3">
      <c r="B45" s="1"/>
      <c r="C45" s="1"/>
      <c r="D45" s="1"/>
      <c r="E45" s="1"/>
      <c r="F45" s="1"/>
      <c r="G45" s="1"/>
      <c r="H45" s="1"/>
      <c r="I45" s="1"/>
      <c r="J45" s="1"/>
      <c r="K45" s="1"/>
      <c r="L45" s="1"/>
      <c r="M45" s="1"/>
      <c r="N45" s="1"/>
      <c r="O45" s="1"/>
      <c r="P45" s="1"/>
      <c r="Q45" s="1"/>
      <c r="R45" s="1"/>
      <c r="S45" s="1"/>
    </row>
    <row r="46" spans="2:19" ht="19.899999999999999" customHeight="1" x14ac:dyDescent="0.3">
      <c r="B46" s="1"/>
      <c r="C46" s="1"/>
      <c r="D46" s="1"/>
      <c r="E46" s="1"/>
      <c r="F46" s="1"/>
      <c r="G46" s="1"/>
      <c r="H46" s="1"/>
      <c r="I46" s="1"/>
      <c r="J46" s="1"/>
      <c r="K46" s="1"/>
      <c r="L46" s="1"/>
      <c r="M46" s="1"/>
      <c r="N46" s="1"/>
      <c r="O46" s="1"/>
      <c r="P46" s="1"/>
      <c r="Q46" s="1"/>
      <c r="R46" s="1"/>
      <c r="S46" s="1"/>
    </row>
    <row r="47" spans="2:19" ht="19.899999999999999" customHeight="1" x14ac:dyDescent="0.3">
      <c r="B47" s="1" t="s">
        <v>38</v>
      </c>
      <c r="C47" s="1"/>
      <c r="D47" s="1"/>
      <c r="E47" s="1"/>
      <c r="F47" s="1"/>
      <c r="G47" s="1"/>
      <c r="H47" s="1"/>
      <c r="I47" s="1"/>
      <c r="J47" s="1"/>
      <c r="K47" s="1"/>
      <c r="L47" s="1"/>
      <c r="M47" s="1"/>
      <c r="N47" s="1"/>
      <c r="O47" s="1"/>
      <c r="P47" s="1"/>
      <c r="Q47" s="1"/>
      <c r="R47" s="1"/>
      <c r="S47" s="1"/>
    </row>
    <row r="48" spans="2:19" ht="19.899999999999999" customHeight="1" x14ac:dyDescent="0.3">
      <c r="B48" s="1" t="s">
        <v>136</v>
      </c>
      <c r="C48" s="1"/>
      <c r="D48" s="1"/>
      <c r="E48" s="1"/>
      <c r="F48" s="1"/>
      <c r="G48" s="1"/>
      <c r="H48" s="1"/>
      <c r="I48" s="1"/>
      <c r="J48" s="1"/>
      <c r="K48" s="1"/>
      <c r="L48" s="1"/>
      <c r="M48" s="1"/>
      <c r="N48" s="1"/>
      <c r="O48" s="1"/>
      <c r="P48" s="1"/>
      <c r="Q48" s="1"/>
      <c r="R48" s="1"/>
      <c r="S48" s="1"/>
    </row>
    <row r="49" spans="1:19" ht="24" customHeight="1" x14ac:dyDescent="0.3">
      <c r="B49" s="1"/>
      <c r="C49" s="1"/>
      <c r="D49" s="1"/>
      <c r="E49" s="1"/>
      <c r="F49" s="1"/>
      <c r="G49" s="1"/>
      <c r="H49" s="1"/>
      <c r="I49" s="1"/>
      <c r="J49" s="1"/>
      <c r="K49" s="1"/>
      <c r="L49" s="1"/>
      <c r="M49" s="1"/>
      <c r="N49" s="1"/>
      <c r="O49" s="1"/>
      <c r="P49" s="1"/>
      <c r="Q49" s="1"/>
      <c r="R49" s="1"/>
      <c r="S49" s="1"/>
    </row>
    <row r="50" spans="1:19" ht="24" customHeight="1" x14ac:dyDescent="0.3">
      <c r="B50" s="1"/>
      <c r="C50" s="1"/>
      <c r="D50" s="1"/>
      <c r="E50" s="1"/>
      <c r="F50" s="1"/>
      <c r="G50" s="1"/>
      <c r="H50" s="1"/>
      <c r="I50" s="1"/>
      <c r="J50" s="1"/>
      <c r="K50" s="1"/>
      <c r="M50" s="1"/>
      <c r="N50" s="1"/>
      <c r="O50" s="1"/>
      <c r="P50" s="1"/>
      <c r="Q50" s="1"/>
      <c r="R50" s="1"/>
      <c r="S50" s="1"/>
    </row>
    <row r="51" spans="1:19" ht="19.899999999999999" customHeight="1" x14ac:dyDescent="0.3">
      <c r="B51" s="1"/>
      <c r="C51" s="1"/>
      <c r="D51" s="1"/>
      <c r="E51" s="1"/>
      <c r="F51" s="1"/>
      <c r="G51" s="1"/>
      <c r="H51" s="1"/>
      <c r="I51" s="1"/>
      <c r="J51" s="1"/>
      <c r="K51" s="1"/>
      <c r="L51" s="1"/>
      <c r="M51" s="1"/>
      <c r="N51" s="1"/>
      <c r="O51" s="1"/>
      <c r="P51" s="1"/>
      <c r="Q51" s="1"/>
      <c r="R51" s="1"/>
      <c r="S51" s="1"/>
    </row>
    <row r="52" spans="1:19" ht="19.899999999999999" customHeight="1" x14ac:dyDescent="0.3">
      <c r="B52" s="1"/>
      <c r="C52" s="1" t="s">
        <v>12</v>
      </c>
      <c r="D52" s="5" t="s">
        <v>24</v>
      </c>
      <c r="E52" s="1" t="s">
        <v>13</v>
      </c>
      <c r="F52" s="1"/>
      <c r="G52" s="1"/>
      <c r="H52" s="1"/>
      <c r="I52" s="1"/>
      <c r="J52" s="1"/>
      <c r="K52" s="1"/>
      <c r="L52" s="1"/>
      <c r="M52" s="1"/>
      <c r="N52" s="1"/>
      <c r="O52" s="1"/>
      <c r="P52" s="1"/>
      <c r="Q52" s="1"/>
      <c r="R52" s="1"/>
      <c r="S52" s="1"/>
    </row>
    <row r="53" spans="1:19" ht="19.899999999999999" customHeight="1" x14ac:dyDescent="0.3">
      <c r="B53" s="1"/>
      <c r="C53" s="1"/>
      <c r="D53" s="6" t="s">
        <v>25</v>
      </c>
      <c r="E53" s="1" t="s">
        <v>14</v>
      </c>
      <c r="F53" s="1"/>
      <c r="G53" s="1"/>
      <c r="H53" s="1"/>
      <c r="I53" s="1"/>
      <c r="J53" s="1"/>
      <c r="K53" s="1"/>
      <c r="L53" s="1"/>
      <c r="M53" s="1"/>
      <c r="N53" s="1"/>
      <c r="O53" s="1"/>
      <c r="P53" s="1"/>
      <c r="Q53" s="1"/>
      <c r="R53" s="1"/>
      <c r="S53" s="1"/>
    </row>
    <row r="54" spans="1:19" ht="19.899999999999999" customHeight="1" x14ac:dyDescent="0.3">
      <c r="B54" s="1"/>
      <c r="C54" s="1"/>
      <c r="D54" s="6" t="s">
        <v>26</v>
      </c>
      <c r="E54" s="1" t="s">
        <v>15</v>
      </c>
      <c r="F54" s="1"/>
      <c r="G54" s="1"/>
      <c r="H54" s="1"/>
      <c r="I54" s="1"/>
      <c r="J54" s="1"/>
      <c r="K54" s="1"/>
      <c r="L54" s="1"/>
      <c r="M54" s="1"/>
      <c r="N54" s="1"/>
      <c r="O54" s="1"/>
      <c r="P54" s="1"/>
      <c r="Q54" s="1"/>
      <c r="R54" s="1"/>
      <c r="S54" s="1"/>
    </row>
    <row r="55" spans="1:19" ht="19.899999999999999" customHeight="1" x14ac:dyDescent="0.3">
      <c r="B55" s="1"/>
      <c r="C55" s="1"/>
      <c r="D55" s="6" t="s">
        <v>27</v>
      </c>
      <c r="E55" s="1" t="s">
        <v>16</v>
      </c>
      <c r="F55" s="1"/>
      <c r="G55" s="1"/>
      <c r="H55" s="1"/>
      <c r="I55" s="1"/>
      <c r="J55" s="1"/>
      <c r="K55" s="1"/>
      <c r="L55" s="1"/>
      <c r="M55" s="1"/>
      <c r="N55" s="1"/>
      <c r="O55" s="1"/>
      <c r="P55" s="1"/>
      <c r="Q55" s="1"/>
      <c r="R55" s="1"/>
      <c r="S55" s="1"/>
    </row>
    <row r="56" spans="1:19" ht="19.899999999999999" customHeight="1" x14ac:dyDescent="0.3">
      <c r="B56" s="1"/>
      <c r="C56" s="1"/>
      <c r="D56" s="6" t="s">
        <v>28</v>
      </c>
      <c r="E56" s="1" t="s">
        <v>33</v>
      </c>
      <c r="F56" s="1"/>
      <c r="G56" s="1"/>
      <c r="H56" s="1"/>
      <c r="I56" s="1"/>
      <c r="J56" s="1"/>
      <c r="K56" s="1"/>
      <c r="L56" s="1"/>
      <c r="M56" s="1"/>
      <c r="N56" s="1"/>
      <c r="O56" s="1"/>
      <c r="P56" s="1"/>
      <c r="Q56" s="1"/>
      <c r="R56" s="1"/>
      <c r="S56" s="1"/>
    </row>
    <row r="57" spans="1:19" ht="19.899999999999999" customHeight="1" x14ac:dyDescent="0.3">
      <c r="B57" s="1"/>
      <c r="C57" s="1"/>
      <c r="D57" s="6" t="s">
        <v>29</v>
      </c>
      <c r="E57" s="1" t="s">
        <v>17</v>
      </c>
      <c r="F57" s="1"/>
      <c r="G57" s="1"/>
      <c r="H57" s="1"/>
      <c r="I57" s="1"/>
      <c r="J57" s="1"/>
      <c r="K57" s="1"/>
      <c r="L57" s="1"/>
      <c r="M57" s="1"/>
      <c r="N57" s="1"/>
      <c r="O57" s="1"/>
      <c r="P57" s="1"/>
      <c r="Q57" s="1"/>
      <c r="R57" s="1"/>
      <c r="S57" s="1"/>
    </row>
    <row r="58" spans="1:19" ht="19.899999999999999" customHeight="1" x14ac:dyDescent="0.3">
      <c r="B58" s="1"/>
      <c r="C58" s="1"/>
      <c r="D58" s="6" t="s">
        <v>32</v>
      </c>
      <c r="E58" s="1" t="s">
        <v>18</v>
      </c>
      <c r="F58" s="1"/>
      <c r="G58" s="1"/>
      <c r="H58" s="1"/>
      <c r="I58" s="1"/>
      <c r="J58" s="1"/>
      <c r="K58" s="1"/>
      <c r="L58" s="1"/>
      <c r="M58" s="1"/>
      <c r="N58" s="1"/>
      <c r="O58" s="1"/>
      <c r="P58" s="1"/>
      <c r="Q58" s="1"/>
      <c r="R58" s="1"/>
      <c r="S58" s="1"/>
    </row>
    <row r="59" spans="1:19" ht="19.899999999999999" customHeight="1" x14ac:dyDescent="0.3">
      <c r="B59" s="1"/>
      <c r="C59" s="1"/>
      <c r="D59" s="6" t="s">
        <v>30</v>
      </c>
      <c r="E59" s="1" t="s">
        <v>19</v>
      </c>
      <c r="F59" s="1"/>
      <c r="G59" s="1"/>
      <c r="H59" s="1"/>
      <c r="I59" s="1"/>
      <c r="J59" s="1"/>
      <c r="K59" s="1"/>
      <c r="L59" s="1"/>
      <c r="M59" s="1"/>
      <c r="N59" s="1"/>
      <c r="O59" s="1"/>
      <c r="P59" s="1"/>
      <c r="Q59" s="1"/>
      <c r="R59" s="1"/>
      <c r="S59" s="1"/>
    </row>
    <row r="60" spans="1:19" ht="19.899999999999999" customHeight="1" x14ac:dyDescent="0.3">
      <c r="B60" s="1"/>
      <c r="C60" s="1"/>
      <c r="D60" s="6" t="s">
        <v>31</v>
      </c>
      <c r="E60" s="1" t="s">
        <v>20</v>
      </c>
      <c r="F60" s="1"/>
      <c r="G60" s="1"/>
      <c r="H60" s="1"/>
      <c r="I60" s="1"/>
      <c r="J60" s="1"/>
      <c r="K60" s="1"/>
      <c r="L60" s="1"/>
      <c r="M60" s="1"/>
      <c r="N60" s="1"/>
      <c r="O60" s="1"/>
      <c r="P60" s="1"/>
      <c r="Q60" s="1"/>
      <c r="R60" s="1"/>
      <c r="S60" s="1"/>
    </row>
    <row r="61" spans="1:19" ht="19.899999999999999" customHeight="1" x14ac:dyDescent="0.3">
      <c r="B61" s="1" t="s">
        <v>34</v>
      </c>
      <c r="C61" s="1"/>
      <c r="D61" s="1"/>
      <c r="E61" s="1"/>
      <c r="F61" s="1"/>
      <c r="G61" s="1"/>
      <c r="H61" s="1"/>
      <c r="I61" s="1"/>
      <c r="J61" s="1"/>
      <c r="K61" s="1"/>
      <c r="L61" s="1"/>
      <c r="M61" s="1"/>
      <c r="N61" s="1"/>
      <c r="O61" s="1"/>
      <c r="P61" s="1"/>
      <c r="Q61" s="1"/>
      <c r="R61" s="1"/>
      <c r="S61" s="1"/>
    </row>
    <row r="62" spans="1:19" ht="19.899999999999999" customHeight="1" x14ac:dyDescent="0.3">
      <c r="B62" s="1" t="s">
        <v>115</v>
      </c>
      <c r="C62" s="1"/>
      <c r="D62" s="1"/>
      <c r="E62" s="1"/>
      <c r="F62" s="1"/>
      <c r="G62" s="1"/>
      <c r="H62" s="1"/>
      <c r="I62" s="1"/>
      <c r="J62" s="1"/>
      <c r="K62" s="1"/>
      <c r="L62" s="1"/>
      <c r="M62" s="1"/>
      <c r="N62" s="1"/>
      <c r="O62" s="1"/>
      <c r="P62" s="1"/>
      <c r="Q62" s="1"/>
      <c r="R62" s="1"/>
      <c r="S62" s="1"/>
    </row>
    <row r="63" spans="1:19" ht="19.899999999999999" customHeight="1" x14ac:dyDescent="0.3">
      <c r="B63" s="1"/>
      <c r="C63" s="1"/>
      <c r="D63" s="1"/>
      <c r="E63" s="1"/>
      <c r="F63" s="1"/>
      <c r="G63" s="1"/>
      <c r="H63" s="1"/>
      <c r="I63" s="1"/>
      <c r="J63" s="1"/>
      <c r="K63" s="1"/>
      <c r="L63" s="1"/>
      <c r="M63" s="1"/>
      <c r="N63" s="1"/>
      <c r="O63" s="1"/>
      <c r="P63" s="1"/>
      <c r="Q63" s="1"/>
      <c r="R63" s="1"/>
      <c r="S63" s="1"/>
    </row>
    <row r="64" spans="1:19" ht="19.899999999999999" customHeight="1" x14ac:dyDescent="0.3">
      <c r="A64" s="11">
        <v>2</v>
      </c>
      <c r="B64" s="4" t="s">
        <v>39</v>
      </c>
      <c r="C64" s="4"/>
      <c r="D64" s="1"/>
      <c r="E64" s="1"/>
      <c r="F64" s="1"/>
      <c r="G64" s="1"/>
      <c r="H64" s="1"/>
      <c r="I64" s="1"/>
      <c r="J64" s="1"/>
      <c r="K64" s="1"/>
      <c r="L64" s="1"/>
      <c r="M64" s="1"/>
      <c r="N64" s="1"/>
      <c r="O64" s="1"/>
      <c r="P64" s="1"/>
      <c r="Q64" s="1"/>
      <c r="R64" s="1"/>
      <c r="S64" s="1"/>
    </row>
    <row r="65" spans="1:21" ht="19.899999999999999" customHeight="1" x14ac:dyDescent="0.3">
      <c r="A65" s="12" t="s">
        <v>47</v>
      </c>
      <c r="B65" s="1" t="s">
        <v>48</v>
      </c>
      <c r="C65" s="1"/>
      <c r="D65" s="1"/>
      <c r="E65" s="1"/>
      <c r="F65" s="1"/>
      <c r="G65" s="1"/>
      <c r="H65" s="1"/>
      <c r="I65" s="1"/>
      <c r="J65" s="1"/>
      <c r="K65" s="1"/>
      <c r="L65" s="1"/>
      <c r="M65" s="1"/>
      <c r="N65" s="1"/>
      <c r="O65" s="1"/>
      <c r="P65" s="1"/>
      <c r="Q65" s="1"/>
      <c r="R65" s="1"/>
      <c r="S65" s="1"/>
    </row>
    <row r="66" spans="1:21" ht="19.899999999999999" customHeight="1" x14ac:dyDescent="0.3">
      <c r="B66" s="1" t="s">
        <v>139</v>
      </c>
      <c r="C66" s="1"/>
      <c r="D66" s="1"/>
      <c r="E66" s="1"/>
      <c r="F66" s="1"/>
      <c r="G66" s="1"/>
      <c r="H66" s="1"/>
      <c r="I66" s="1"/>
      <c r="J66" s="1"/>
      <c r="K66" s="1"/>
      <c r="L66" s="1"/>
      <c r="M66" s="1"/>
      <c r="N66" s="1"/>
      <c r="O66" s="1"/>
      <c r="P66" s="1"/>
      <c r="Q66" s="1"/>
      <c r="R66" s="1"/>
      <c r="S66" s="1"/>
    </row>
    <row r="67" spans="1:21" ht="19.899999999999999" customHeight="1" x14ac:dyDescent="0.3">
      <c r="B67" s="1" t="s">
        <v>127</v>
      </c>
      <c r="C67" s="1"/>
      <c r="D67" s="1"/>
      <c r="E67" s="1"/>
      <c r="F67" s="1"/>
      <c r="G67" s="1"/>
      <c r="H67" s="1"/>
      <c r="I67" s="1"/>
      <c r="J67" s="1"/>
      <c r="K67" s="1"/>
      <c r="L67" s="1"/>
      <c r="M67" s="1"/>
      <c r="N67" s="1"/>
      <c r="O67" s="1"/>
      <c r="P67" s="1"/>
      <c r="Q67" s="1"/>
      <c r="R67" s="8"/>
      <c r="S67" s="9"/>
    </row>
    <row r="68" spans="1:21" ht="19.899999999999999" customHeight="1" thickBot="1" x14ac:dyDescent="0.35">
      <c r="B68" s="1"/>
      <c r="C68" s="23"/>
      <c r="D68" s="23"/>
      <c r="E68" s="1" t="s">
        <v>63</v>
      </c>
      <c r="F68" s="23"/>
      <c r="G68" s="23"/>
      <c r="H68" s="23"/>
      <c r="I68" s="23"/>
      <c r="J68" s="23"/>
      <c r="K68" s="1"/>
      <c r="L68" s="1"/>
      <c r="M68" s="1"/>
      <c r="N68" s="1"/>
      <c r="O68" s="1"/>
      <c r="P68" s="1"/>
      <c r="Q68" s="1"/>
      <c r="R68" s="10"/>
    </row>
    <row r="69" spans="1:21" ht="54" customHeight="1" x14ac:dyDescent="0.3">
      <c r="B69" s="20"/>
      <c r="C69" s="21" t="s">
        <v>57</v>
      </c>
      <c r="D69" s="22" t="s">
        <v>50</v>
      </c>
      <c r="E69" s="31" t="s">
        <v>53</v>
      </c>
      <c r="F69" s="22" t="s">
        <v>52</v>
      </c>
      <c r="G69" s="29" t="s">
        <v>54</v>
      </c>
      <c r="H69" s="29" t="s">
        <v>51</v>
      </c>
      <c r="I69" s="29" t="s">
        <v>55</v>
      </c>
      <c r="J69" s="30" t="s">
        <v>56</v>
      </c>
      <c r="K69" s="1"/>
      <c r="L69" s="1"/>
      <c r="M69" s="1"/>
      <c r="N69" s="1"/>
      <c r="O69" s="1"/>
      <c r="P69" s="1"/>
      <c r="Q69" s="1"/>
      <c r="R69" s="391"/>
      <c r="S69" s="25"/>
      <c r="T69" s="390"/>
      <c r="U69" s="390"/>
    </row>
    <row r="70" spans="1:21" ht="19.899999999999999" customHeight="1" x14ac:dyDescent="0.3">
      <c r="B70" s="20"/>
      <c r="C70" s="18" t="s">
        <v>49</v>
      </c>
      <c r="D70" s="13" t="s">
        <v>59</v>
      </c>
      <c r="E70" s="13" t="s">
        <v>60</v>
      </c>
      <c r="F70" s="13" t="s">
        <v>61</v>
      </c>
      <c r="G70" s="13" t="s">
        <v>62</v>
      </c>
      <c r="H70" s="13" t="s">
        <v>59</v>
      </c>
      <c r="I70" s="13" t="s">
        <v>60</v>
      </c>
      <c r="J70" s="24" t="s">
        <v>62</v>
      </c>
      <c r="K70" s="1"/>
      <c r="L70" s="1"/>
      <c r="M70" s="1"/>
      <c r="N70" s="1"/>
      <c r="O70" s="1"/>
      <c r="P70" s="1"/>
      <c r="Q70" s="1"/>
      <c r="R70" s="391"/>
      <c r="S70" s="25"/>
      <c r="T70" s="390"/>
      <c r="U70" s="390"/>
    </row>
    <row r="71" spans="1:21" ht="19.899999999999999" customHeight="1" thickBot="1" x14ac:dyDescent="0.35">
      <c r="B71" s="20"/>
      <c r="C71" s="19" t="s">
        <v>58</v>
      </c>
      <c r="D71" s="14" t="s">
        <v>40</v>
      </c>
      <c r="E71" s="16" t="s">
        <v>42</v>
      </c>
      <c r="F71" s="17" t="s">
        <v>44</v>
      </c>
      <c r="G71" s="14" t="s">
        <v>45</v>
      </c>
      <c r="H71" s="16" t="s">
        <v>41</v>
      </c>
      <c r="I71" s="16" t="s">
        <v>43</v>
      </c>
      <c r="J71" s="15" t="s">
        <v>46</v>
      </c>
      <c r="K71" s="1"/>
      <c r="L71" s="1"/>
      <c r="M71" s="1"/>
      <c r="N71" s="1"/>
      <c r="O71" s="1"/>
      <c r="P71" s="1"/>
      <c r="Q71" s="1"/>
      <c r="R71" s="25"/>
      <c r="S71" s="26"/>
      <c r="T71" s="27"/>
      <c r="U71" s="27"/>
    </row>
    <row r="72" spans="1:21" ht="19.899999999999999" customHeight="1" x14ac:dyDescent="0.3">
      <c r="B72" s="1"/>
      <c r="C72" s="1"/>
      <c r="D72" s="1"/>
      <c r="E72" s="1"/>
      <c r="F72" s="1"/>
      <c r="G72" s="1"/>
      <c r="H72" s="1"/>
      <c r="I72" s="1"/>
      <c r="J72" s="1"/>
      <c r="K72" s="1"/>
      <c r="L72" s="1"/>
      <c r="M72" s="1"/>
      <c r="N72" s="1"/>
      <c r="O72" s="1"/>
      <c r="P72" s="1"/>
      <c r="Q72" s="1"/>
      <c r="R72" s="25"/>
      <c r="S72" s="28"/>
      <c r="T72" s="28"/>
      <c r="U72" s="28"/>
    </row>
    <row r="73" spans="1:21" ht="19.899999999999999" customHeight="1" x14ac:dyDescent="0.3">
      <c r="B73" s="1" t="s">
        <v>90</v>
      </c>
      <c r="C73" s="1"/>
      <c r="D73" s="1"/>
      <c r="E73" s="1"/>
      <c r="F73" s="1"/>
      <c r="G73" s="1"/>
      <c r="H73" s="1"/>
      <c r="I73" s="1"/>
      <c r="J73" s="1"/>
      <c r="K73" s="1"/>
      <c r="L73" s="1"/>
      <c r="M73" s="1"/>
      <c r="N73" s="1"/>
      <c r="O73" s="1"/>
      <c r="P73" s="1"/>
      <c r="Q73" s="1"/>
      <c r="R73" s="1"/>
      <c r="S73" s="1"/>
    </row>
    <row r="74" spans="1:21" ht="19.899999999999999" customHeight="1" x14ac:dyDescent="0.3">
      <c r="B74" s="1" t="s">
        <v>177</v>
      </c>
      <c r="C74" s="1" t="s">
        <v>181</v>
      </c>
      <c r="D74" s="1"/>
      <c r="E74" s="1"/>
      <c r="F74" s="1"/>
      <c r="G74" s="1"/>
      <c r="H74" s="1"/>
      <c r="I74" s="1"/>
      <c r="J74" s="1"/>
      <c r="K74" s="1"/>
      <c r="L74" s="1"/>
      <c r="M74" s="1"/>
      <c r="N74" s="1"/>
      <c r="O74" s="1"/>
      <c r="P74" s="1"/>
      <c r="Q74" s="1"/>
      <c r="R74" s="1"/>
      <c r="S74" s="1"/>
    </row>
    <row r="75" spans="1:21" ht="19.899999999999999" customHeight="1" x14ac:dyDescent="0.3">
      <c r="B75" s="1" t="s">
        <v>178</v>
      </c>
      <c r="C75" s="1" t="s">
        <v>180</v>
      </c>
      <c r="D75" s="1"/>
      <c r="E75" s="1"/>
      <c r="F75" s="1"/>
      <c r="G75" s="1"/>
      <c r="H75" s="1"/>
      <c r="I75" s="1"/>
      <c r="J75" s="1"/>
      <c r="K75" s="1"/>
      <c r="L75" s="1"/>
      <c r="M75" s="1"/>
      <c r="N75" s="1"/>
      <c r="O75" s="1"/>
      <c r="P75" s="1"/>
      <c r="Q75" s="1"/>
      <c r="R75" s="1"/>
      <c r="S75" s="1"/>
    </row>
    <row r="76" spans="1:21" ht="19.899999999999999" customHeight="1" x14ac:dyDescent="0.3">
      <c r="B76" s="1" t="s">
        <v>179</v>
      </c>
      <c r="C76" s="1" t="s">
        <v>182</v>
      </c>
      <c r="D76" s="1"/>
      <c r="E76" s="1"/>
      <c r="F76" s="1"/>
      <c r="G76" s="1"/>
      <c r="H76" s="1"/>
      <c r="I76" s="1"/>
      <c r="J76" s="1"/>
      <c r="K76" s="1"/>
      <c r="L76" s="1"/>
      <c r="M76" s="1"/>
      <c r="N76" s="1"/>
      <c r="O76" s="1"/>
      <c r="P76" s="1"/>
      <c r="Q76" s="1"/>
      <c r="R76" s="1"/>
      <c r="S76" s="1"/>
    </row>
    <row r="77" spans="1:21" ht="19.899999999999999" customHeight="1" x14ac:dyDescent="0.3">
      <c r="B77" s="1"/>
      <c r="C77" s="1"/>
      <c r="D77" s="1"/>
      <c r="E77" s="1"/>
      <c r="F77" s="1"/>
      <c r="G77" s="1"/>
      <c r="H77" s="1"/>
      <c r="I77" s="1"/>
      <c r="J77" s="1"/>
      <c r="K77" s="1"/>
      <c r="L77" s="1"/>
      <c r="M77" s="1"/>
      <c r="N77" s="1"/>
      <c r="O77" s="1"/>
      <c r="P77" s="1"/>
      <c r="Q77" s="1"/>
      <c r="R77" s="1"/>
      <c r="S77" s="1"/>
    </row>
    <row r="78" spans="1:21" ht="19.899999999999999" customHeight="1" x14ac:dyDescent="0.3">
      <c r="B78" s="1" t="s">
        <v>155</v>
      </c>
      <c r="C78" s="1"/>
      <c r="D78" s="1"/>
      <c r="E78" s="1"/>
      <c r="F78" s="1"/>
      <c r="G78" s="1"/>
      <c r="H78" s="1"/>
      <c r="I78" s="1"/>
      <c r="J78" s="1"/>
      <c r="K78" s="1"/>
      <c r="L78" s="1"/>
      <c r="M78" s="1"/>
      <c r="N78" s="1"/>
      <c r="O78" s="1"/>
      <c r="P78" s="1"/>
      <c r="Q78" s="1"/>
      <c r="R78" s="1"/>
      <c r="S78" s="1"/>
    </row>
    <row r="79" spans="1:21" ht="19.899999999999999" customHeight="1" thickBot="1" x14ac:dyDescent="0.35">
      <c r="B79" s="1"/>
      <c r="C79" s="1"/>
      <c r="D79" s="1"/>
      <c r="E79" s="1" t="s">
        <v>166</v>
      </c>
      <c r="F79" s="1"/>
      <c r="G79" s="1"/>
      <c r="H79" s="1"/>
      <c r="I79" s="1"/>
      <c r="J79" s="1"/>
      <c r="K79" s="1"/>
      <c r="L79" s="1"/>
      <c r="M79" s="1"/>
      <c r="N79" s="1"/>
      <c r="O79" s="1"/>
      <c r="P79" s="1"/>
      <c r="Q79" s="1"/>
      <c r="R79" s="1"/>
      <c r="S79" s="1"/>
    </row>
    <row r="80" spans="1:21" ht="19.899999999999999" customHeight="1" thickBot="1" x14ac:dyDescent="0.35">
      <c r="B80" s="1"/>
      <c r="C80" s="358" t="s">
        <v>142</v>
      </c>
      <c r="D80" s="359"/>
      <c r="E80" s="359"/>
      <c r="F80" s="359"/>
      <c r="G80" s="359"/>
      <c r="H80" s="359"/>
      <c r="I80" s="359"/>
      <c r="J80" s="359"/>
      <c r="K80" s="359"/>
      <c r="L80" s="360" t="s">
        <v>143</v>
      </c>
      <c r="M80" s="361"/>
      <c r="N80" s="361"/>
      <c r="O80" s="361"/>
      <c r="P80" s="361"/>
      <c r="Q80" s="361"/>
      <c r="R80" s="361"/>
      <c r="S80" s="362"/>
    </row>
    <row r="81" spans="1:20" ht="48" customHeight="1" x14ac:dyDescent="0.3">
      <c r="B81" s="63" t="s">
        <v>76</v>
      </c>
      <c r="C81" s="48" t="s">
        <v>64</v>
      </c>
      <c r="D81" s="49" t="s">
        <v>65</v>
      </c>
      <c r="E81" s="50" t="s">
        <v>66</v>
      </c>
      <c r="F81" s="51"/>
      <c r="G81" s="52" t="s">
        <v>77</v>
      </c>
      <c r="H81" s="52" t="s">
        <v>67</v>
      </c>
      <c r="I81" s="52" t="s">
        <v>67</v>
      </c>
      <c r="J81" s="50" t="s">
        <v>68</v>
      </c>
      <c r="K81" s="219" t="s">
        <v>176</v>
      </c>
      <c r="L81" s="218" t="s">
        <v>69</v>
      </c>
      <c r="M81" s="86" t="s">
        <v>66</v>
      </c>
      <c r="N81" s="87"/>
      <c r="O81" s="88" t="s">
        <v>67</v>
      </c>
      <c r="P81" s="88" t="s">
        <v>67</v>
      </c>
      <c r="Q81" s="89" t="s">
        <v>70</v>
      </c>
      <c r="R81" s="89" t="s">
        <v>71</v>
      </c>
      <c r="S81" s="90" t="s">
        <v>72</v>
      </c>
    </row>
    <row r="82" spans="1:20" ht="28.15" customHeight="1" thickBot="1" x14ac:dyDescent="0.35">
      <c r="B82" s="64"/>
      <c r="C82" s="32"/>
      <c r="D82" s="54" t="s">
        <v>78</v>
      </c>
      <c r="E82" s="55" t="s">
        <v>79</v>
      </c>
      <c r="F82" s="56" t="s">
        <v>80</v>
      </c>
      <c r="G82" s="57" t="s">
        <v>81</v>
      </c>
      <c r="H82" s="59" t="s">
        <v>73</v>
      </c>
      <c r="I82" s="60" t="s">
        <v>74</v>
      </c>
      <c r="J82" s="58" t="s">
        <v>82</v>
      </c>
      <c r="K82" s="184" t="s">
        <v>83</v>
      </c>
      <c r="L82" s="91" t="s">
        <v>86</v>
      </c>
      <c r="M82" s="95" t="s">
        <v>84</v>
      </c>
      <c r="N82" s="92" t="s">
        <v>85</v>
      </c>
      <c r="O82" s="93" t="s">
        <v>73</v>
      </c>
      <c r="P82" s="94" t="s">
        <v>74</v>
      </c>
      <c r="Q82" s="95" t="s">
        <v>87</v>
      </c>
      <c r="R82" s="96" t="s">
        <v>88</v>
      </c>
      <c r="S82" s="97" t="s">
        <v>75</v>
      </c>
    </row>
    <row r="83" spans="1:20" ht="19.899999999999999" customHeight="1" x14ac:dyDescent="0.3">
      <c r="A83" s="46"/>
      <c r="B83" s="69"/>
      <c r="C83" s="65"/>
      <c r="D83" s="369" t="s">
        <v>91</v>
      </c>
      <c r="E83" s="372" t="s">
        <v>92</v>
      </c>
      <c r="F83" s="76" t="s">
        <v>93</v>
      </c>
      <c r="G83" s="36">
        <v>99.4</v>
      </c>
      <c r="H83" s="375" t="s">
        <v>94</v>
      </c>
      <c r="I83" s="375" t="s">
        <v>95</v>
      </c>
      <c r="J83" s="375" t="s">
        <v>96</v>
      </c>
      <c r="K83" s="381" t="s">
        <v>141</v>
      </c>
      <c r="L83" s="387" t="s">
        <v>97</v>
      </c>
      <c r="M83" s="384" t="s">
        <v>92</v>
      </c>
      <c r="N83" s="115" t="s">
        <v>98</v>
      </c>
      <c r="O83" s="363" t="s">
        <v>94</v>
      </c>
      <c r="P83" s="363" t="s">
        <v>95</v>
      </c>
      <c r="Q83" s="363" t="s">
        <v>96</v>
      </c>
      <c r="R83" s="116" t="s">
        <v>99</v>
      </c>
      <c r="S83" s="154" t="s">
        <v>101</v>
      </c>
    </row>
    <row r="84" spans="1:20" ht="19.899999999999999" customHeight="1" x14ac:dyDescent="0.3">
      <c r="A84" s="46"/>
      <c r="B84" s="66"/>
      <c r="C84" s="65"/>
      <c r="D84" s="370"/>
      <c r="E84" s="373"/>
      <c r="F84" s="76" t="s">
        <v>93</v>
      </c>
      <c r="G84" s="36">
        <v>99.4</v>
      </c>
      <c r="H84" s="376"/>
      <c r="I84" s="376"/>
      <c r="J84" s="376"/>
      <c r="K84" s="382"/>
      <c r="L84" s="388"/>
      <c r="M84" s="385"/>
      <c r="N84" s="115" t="s">
        <v>98</v>
      </c>
      <c r="O84" s="364"/>
      <c r="P84" s="364"/>
      <c r="Q84" s="364"/>
      <c r="R84" s="116" t="s">
        <v>99</v>
      </c>
      <c r="S84" s="154" t="s">
        <v>101</v>
      </c>
    </row>
    <row r="85" spans="1:20" ht="19.899999999999999" customHeight="1" x14ac:dyDescent="0.3">
      <c r="A85" s="46"/>
      <c r="B85" s="69"/>
      <c r="C85" s="65"/>
      <c r="D85" s="371"/>
      <c r="E85" s="374"/>
      <c r="F85" s="76" t="s">
        <v>93</v>
      </c>
      <c r="G85" s="36">
        <v>99.4</v>
      </c>
      <c r="H85" s="377"/>
      <c r="I85" s="377"/>
      <c r="J85" s="377"/>
      <c r="K85" s="383"/>
      <c r="L85" s="389"/>
      <c r="M85" s="386"/>
      <c r="N85" s="115" t="s">
        <v>98</v>
      </c>
      <c r="O85" s="365"/>
      <c r="P85" s="365"/>
      <c r="Q85" s="365"/>
      <c r="R85" s="116" t="s">
        <v>99</v>
      </c>
      <c r="S85" s="154" t="s">
        <v>101</v>
      </c>
    </row>
    <row r="86" spans="1:20" ht="19.899999999999999" customHeight="1" thickBot="1" x14ac:dyDescent="0.35">
      <c r="B86" s="72" t="s">
        <v>89</v>
      </c>
      <c r="C86" s="37"/>
      <c r="D86" s="38"/>
      <c r="E86" s="39"/>
      <c r="F86" s="40"/>
      <c r="G86" s="40"/>
      <c r="H86" s="41"/>
      <c r="I86" s="41"/>
      <c r="J86" s="40"/>
      <c r="K86" s="185" t="s">
        <v>89</v>
      </c>
      <c r="L86" s="183" t="s">
        <v>89</v>
      </c>
      <c r="M86" s="40"/>
      <c r="N86" s="40"/>
      <c r="O86" s="40"/>
      <c r="P86" s="40"/>
      <c r="Q86" s="40"/>
      <c r="R86" s="61" t="s">
        <v>100</v>
      </c>
      <c r="S86" s="155" t="s">
        <v>102</v>
      </c>
      <c r="T86" s="83"/>
    </row>
    <row r="87" spans="1:20" ht="19.899999999999999" customHeight="1" x14ac:dyDescent="0.3">
      <c r="B87" s="1"/>
      <c r="C87" s="1"/>
      <c r="D87" s="1"/>
      <c r="E87" s="1"/>
      <c r="F87" s="1"/>
      <c r="G87" s="1"/>
      <c r="H87" s="1"/>
      <c r="I87" s="1"/>
      <c r="J87" s="1"/>
      <c r="K87" s="1"/>
      <c r="L87" s="1"/>
      <c r="M87" s="1"/>
      <c r="N87" s="1"/>
      <c r="O87" s="1"/>
      <c r="P87" s="1"/>
      <c r="Q87" s="1"/>
      <c r="R87" s="1"/>
      <c r="S87" s="1"/>
    </row>
    <row r="88" spans="1:20" ht="19.899999999999999" customHeight="1" x14ac:dyDescent="0.3">
      <c r="B88" s="1"/>
      <c r="C88" s="1"/>
      <c r="D88" s="1"/>
      <c r="E88" s="1"/>
      <c r="F88" s="1"/>
      <c r="G88" s="1"/>
      <c r="H88" s="1"/>
      <c r="I88" s="1"/>
      <c r="J88" s="1"/>
      <c r="K88" s="1"/>
      <c r="L88" s="1"/>
      <c r="M88" s="1"/>
      <c r="N88" s="1"/>
      <c r="O88" s="1"/>
      <c r="P88" s="1"/>
      <c r="Q88" s="1"/>
      <c r="R88" s="1"/>
      <c r="S88" s="1"/>
    </row>
    <row r="89" spans="1:20" ht="24" customHeight="1" x14ac:dyDescent="0.3">
      <c r="B89" s="4" t="s">
        <v>187</v>
      </c>
      <c r="C89" s="1"/>
      <c r="D89" s="1"/>
      <c r="E89" s="1"/>
      <c r="F89" s="1"/>
      <c r="G89" s="1"/>
      <c r="H89" s="1"/>
      <c r="I89" s="1"/>
      <c r="J89" s="1"/>
      <c r="K89" s="1"/>
      <c r="L89" s="1"/>
      <c r="M89" s="1"/>
      <c r="N89" s="1"/>
      <c r="O89" s="1"/>
      <c r="P89" s="1"/>
      <c r="Q89" s="1"/>
      <c r="R89" s="1"/>
      <c r="S89" s="1"/>
    </row>
    <row r="90" spans="1:20" ht="24" customHeight="1" thickBot="1" x14ac:dyDescent="0.35">
      <c r="B90" s="4"/>
      <c r="C90" s="1"/>
      <c r="D90" s="1"/>
      <c r="E90" s="1" t="s">
        <v>103</v>
      </c>
      <c r="F90" s="1"/>
      <c r="G90" s="1"/>
      <c r="H90" s="1"/>
      <c r="I90" s="1"/>
      <c r="J90" s="1"/>
      <c r="K90" s="1"/>
      <c r="L90" s="1"/>
      <c r="M90" s="1"/>
      <c r="N90" s="1"/>
      <c r="O90" s="1"/>
      <c r="P90" s="1"/>
      <c r="Q90" s="1"/>
      <c r="R90" s="1"/>
      <c r="S90" s="1"/>
    </row>
    <row r="91" spans="1:20" ht="19.899999999999999" customHeight="1" thickBot="1" x14ac:dyDescent="0.35">
      <c r="B91" s="23"/>
      <c r="C91" s="358" t="s">
        <v>142</v>
      </c>
      <c r="D91" s="359"/>
      <c r="E91" s="359"/>
      <c r="F91" s="359"/>
      <c r="G91" s="359"/>
      <c r="H91" s="359"/>
      <c r="I91" s="359"/>
      <c r="J91" s="359"/>
      <c r="K91" s="359"/>
      <c r="L91" s="360" t="s">
        <v>143</v>
      </c>
      <c r="M91" s="361"/>
      <c r="N91" s="361"/>
      <c r="O91" s="361"/>
      <c r="P91" s="361"/>
      <c r="Q91" s="361"/>
      <c r="R91" s="361"/>
      <c r="S91" s="362"/>
    </row>
    <row r="92" spans="1:20" ht="48" customHeight="1" x14ac:dyDescent="0.3">
      <c r="B92" s="63" t="s">
        <v>76</v>
      </c>
      <c r="C92" s="48" t="s">
        <v>64</v>
      </c>
      <c r="D92" s="49" t="s">
        <v>65</v>
      </c>
      <c r="E92" s="50" t="s">
        <v>66</v>
      </c>
      <c r="F92" s="51"/>
      <c r="G92" s="52" t="s">
        <v>77</v>
      </c>
      <c r="H92" s="52" t="s">
        <v>67</v>
      </c>
      <c r="I92" s="52" t="s">
        <v>67</v>
      </c>
      <c r="J92" s="50" t="s">
        <v>68</v>
      </c>
      <c r="K92" s="219" t="s">
        <v>176</v>
      </c>
      <c r="L92" s="218" t="s">
        <v>69</v>
      </c>
      <c r="M92" s="86" t="s">
        <v>66</v>
      </c>
      <c r="N92" s="87"/>
      <c r="O92" s="88" t="s">
        <v>67</v>
      </c>
      <c r="P92" s="88" t="s">
        <v>67</v>
      </c>
      <c r="Q92" s="89" t="s">
        <v>70</v>
      </c>
      <c r="R92" s="89" t="s">
        <v>71</v>
      </c>
      <c r="S92" s="90" t="s">
        <v>72</v>
      </c>
    </row>
    <row r="93" spans="1:20" ht="19.899999999999999" customHeight="1" thickBot="1" x14ac:dyDescent="0.35">
      <c r="A93" s="46"/>
      <c r="B93" s="64"/>
      <c r="C93" s="156"/>
      <c r="D93" s="157" t="s">
        <v>78</v>
      </c>
      <c r="E93" s="158" t="s">
        <v>79</v>
      </c>
      <c r="F93" s="152" t="s">
        <v>80</v>
      </c>
      <c r="G93" s="57" t="s">
        <v>81</v>
      </c>
      <c r="H93" s="59" t="s">
        <v>73</v>
      </c>
      <c r="I93" s="60" t="s">
        <v>74</v>
      </c>
      <c r="J93" s="159" t="s">
        <v>82</v>
      </c>
      <c r="K93" s="184" t="s">
        <v>83</v>
      </c>
      <c r="L93" s="160" t="s">
        <v>114</v>
      </c>
      <c r="M93" s="95" t="s">
        <v>84</v>
      </c>
      <c r="N93" s="92" t="s">
        <v>85</v>
      </c>
      <c r="O93" s="93" t="s">
        <v>73</v>
      </c>
      <c r="P93" s="94" t="s">
        <v>74</v>
      </c>
      <c r="Q93" s="95" t="s">
        <v>87</v>
      </c>
      <c r="R93" s="96" t="s">
        <v>88</v>
      </c>
      <c r="S93" s="97" t="s">
        <v>75</v>
      </c>
    </row>
    <row r="94" spans="1:20" ht="19.899999999999999" customHeight="1" x14ac:dyDescent="0.3">
      <c r="A94" s="46"/>
      <c r="B94" s="69"/>
      <c r="C94" s="65"/>
      <c r="D94" s="33"/>
      <c r="E94" s="34"/>
      <c r="F94" s="35">
        <f>1+E94/273</f>
        <v>1</v>
      </c>
      <c r="G94" s="36">
        <v>99.4</v>
      </c>
      <c r="H94" s="33"/>
      <c r="I94" s="33"/>
      <c r="J94" s="33">
        <f>I94-H94</f>
        <v>0</v>
      </c>
      <c r="K94" s="190" t="e">
        <f>0.012461*D94*F94*G94/J94</f>
        <v>#DIV/0!</v>
      </c>
      <c r="L94" s="186"/>
      <c r="M94" s="99"/>
      <c r="N94" s="100">
        <f t="shared" ref="N94:N96" si="0">1+M94/273</f>
        <v>1</v>
      </c>
      <c r="O94" s="98"/>
      <c r="P94" s="98"/>
      <c r="Q94" s="98">
        <f t="shared" ref="Q94:Q96" si="1">P94-O94</f>
        <v>0</v>
      </c>
      <c r="R94" s="101" t="e">
        <f>(80.24985*K94*Q94)/(N94*L94)</f>
        <v>#DIV/0!</v>
      </c>
      <c r="S94" s="102" t="e">
        <f>R97-R94</f>
        <v>#DIV/0!</v>
      </c>
    </row>
    <row r="95" spans="1:20" ht="19.899999999999999" customHeight="1" x14ac:dyDescent="0.3">
      <c r="A95" s="46"/>
      <c r="B95" s="66"/>
      <c r="C95" s="65"/>
      <c r="D95" s="33"/>
      <c r="E95" s="34"/>
      <c r="F95" s="35">
        <f>1+E95/273</f>
        <v>1</v>
      </c>
      <c r="G95" s="36">
        <v>99.4</v>
      </c>
      <c r="H95" s="33"/>
      <c r="I95" s="33"/>
      <c r="J95" s="33">
        <f>I95-H95</f>
        <v>0</v>
      </c>
      <c r="K95" s="190" t="e">
        <f>0.012461*D95*F95*G95/J95</f>
        <v>#DIV/0!</v>
      </c>
      <c r="L95" s="187"/>
      <c r="M95" s="104"/>
      <c r="N95" s="105">
        <f t="shared" si="0"/>
        <v>1</v>
      </c>
      <c r="O95" s="106"/>
      <c r="P95" s="103"/>
      <c r="Q95" s="98">
        <f t="shared" si="1"/>
        <v>0</v>
      </c>
      <c r="R95" s="107" t="e">
        <f>(80.24985*K95*Q95)/(N95*L95)</f>
        <v>#DIV/0!</v>
      </c>
      <c r="S95" s="108" t="e">
        <f>R97-R95</f>
        <v>#DIV/0!</v>
      </c>
    </row>
    <row r="96" spans="1:20" ht="19.899999999999999" customHeight="1" x14ac:dyDescent="0.3">
      <c r="A96" s="46"/>
      <c r="B96" s="69"/>
      <c r="C96" s="65"/>
      <c r="D96" s="33"/>
      <c r="E96" s="34"/>
      <c r="F96" s="35">
        <f>1+E96/273</f>
        <v>1</v>
      </c>
      <c r="G96" s="36">
        <v>99.4</v>
      </c>
      <c r="H96" s="33"/>
      <c r="I96" s="33"/>
      <c r="J96" s="33">
        <f>I96-H96</f>
        <v>0</v>
      </c>
      <c r="K96" s="190" t="e">
        <f>0.012461*D96*F96*G96/J96</f>
        <v>#DIV/0!</v>
      </c>
      <c r="L96" s="187"/>
      <c r="M96" s="104"/>
      <c r="N96" s="105">
        <f t="shared" si="0"/>
        <v>1</v>
      </c>
      <c r="O96" s="103"/>
      <c r="P96" s="103"/>
      <c r="Q96" s="98">
        <f t="shared" si="1"/>
        <v>0</v>
      </c>
      <c r="R96" s="101" t="e">
        <f>(80.24985*K96*Q96)/(N96*L96)</f>
        <v>#DIV/0!</v>
      </c>
      <c r="S96" s="108" t="e">
        <f>R97-R96</f>
        <v>#DIV/0!</v>
      </c>
    </row>
    <row r="97" spans="1:19" ht="19.899999999999999" customHeight="1" thickBot="1" x14ac:dyDescent="0.35">
      <c r="A97" s="46"/>
      <c r="B97" s="72" t="s">
        <v>89</v>
      </c>
      <c r="C97" s="37"/>
      <c r="D97" s="38"/>
      <c r="E97" s="39"/>
      <c r="F97" s="40"/>
      <c r="G97" s="40"/>
      <c r="H97" s="41"/>
      <c r="I97" s="41"/>
      <c r="J97" s="40"/>
      <c r="K97" s="185" t="e">
        <f>AVERAGE(K94:K96)</f>
        <v>#DIV/0!</v>
      </c>
      <c r="L97" s="188" t="e">
        <f>AVERAGE(L94:L96)</f>
        <v>#DIV/0!</v>
      </c>
      <c r="M97" s="109"/>
      <c r="N97" s="109"/>
      <c r="O97" s="109"/>
      <c r="P97" s="109"/>
      <c r="Q97" s="109"/>
      <c r="R97" s="110" t="e">
        <f>(R94+R95+R96)/3</f>
        <v>#DIV/0!</v>
      </c>
      <c r="S97" s="111" t="e">
        <f>STDEV(S94:S96)</f>
        <v>#DIV/0!</v>
      </c>
    </row>
    <row r="98" spans="1:19" ht="19.899999999999999" customHeight="1" x14ac:dyDescent="0.3">
      <c r="A98" s="46"/>
      <c r="C98" s="71"/>
      <c r="D98" s="73"/>
      <c r="E98" s="74"/>
      <c r="F98" s="73"/>
      <c r="G98" s="73"/>
      <c r="H98" s="75"/>
      <c r="I98" s="75"/>
      <c r="J98" s="73"/>
      <c r="K98" s="191"/>
      <c r="L98" s="189"/>
      <c r="M98" s="87"/>
      <c r="N98" s="87"/>
      <c r="O98" s="87"/>
      <c r="P98" s="87"/>
      <c r="Q98" s="87"/>
      <c r="R98" s="112"/>
      <c r="S98" s="113"/>
    </row>
    <row r="99" spans="1:19" ht="19.899999999999999" customHeight="1" x14ac:dyDescent="0.3">
      <c r="A99" s="46"/>
      <c r="B99" s="69"/>
      <c r="C99" s="65"/>
      <c r="D99" s="43"/>
      <c r="E99" s="44"/>
      <c r="F99" s="35">
        <f>1+E99/273</f>
        <v>1</v>
      </c>
      <c r="G99" s="36">
        <v>99.4</v>
      </c>
      <c r="H99" s="33"/>
      <c r="I99" s="33"/>
      <c r="J99" s="33">
        <f>I99-H99</f>
        <v>0</v>
      </c>
      <c r="K99" s="190" t="e">
        <f>0.012461*D99*F99*G99/J99</f>
        <v>#DIV/0!</v>
      </c>
      <c r="L99" s="186"/>
      <c r="M99" s="99"/>
      <c r="N99" s="100">
        <f t="shared" ref="N99:N101" si="2">1+M99/273</f>
        <v>1</v>
      </c>
      <c r="O99" s="98"/>
      <c r="P99" s="98"/>
      <c r="Q99" s="98">
        <f t="shared" ref="Q99:Q101" si="3">P99-O99</f>
        <v>0</v>
      </c>
      <c r="R99" s="101" t="e">
        <f>(80.24985*K99*Q99)/(N99*L99)</f>
        <v>#DIV/0!</v>
      </c>
      <c r="S99" s="114" t="e">
        <f>R102-R99</f>
        <v>#DIV/0!</v>
      </c>
    </row>
    <row r="100" spans="1:19" ht="18" x14ac:dyDescent="0.3">
      <c r="A100" s="46"/>
      <c r="B100" s="66"/>
      <c r="C100" s="65"/>
      <c r="D100" s="43"/>
      <c r="E100" s="44"/>
      <c r="F100" s="35">
        <f>1+E100/273</f>
        <v>1</v>
      </c>
      <c r="G100" s="36">
        <v>99.4</v>
      </c>
      <c r="H100" s="33"/>
      <c r="I100" s="33"/>
      <c r="J100" s="33">
        <f>I100-H100</f>
        <v>0</v>
      </c>
      <c r="K100" s="190" t="e">
        <f>0.012461*D100*F100*G100/J100</f>
        <v>#DIV/0!</v>
      </c>
      <c r="L100" s="187"/>
      <c r="M100" s="104"/>
      <c r="N100" s="105">
        <f t="shared" si="2"/>
        <v>1</v>
      </c>
      <c r="O100" s="106"/>
      <c r="P100" s="103"/>
      <c r="Q100" s="98">
        <f t="shared" si="3"/>
        <v>0</v>
      </c>
      <c r="R100" s="107" t="e">
        <f>(80.24985*K100*Q100)/(N100*L100)</f>
        <v>#DIV/0!</v>
      </c>
      <c r="S100" s="108" t="e">
        <f>R102-R100</f>
        <v>#DIV/0!</v>
      </c>
    </row>
    <row r="101" spans="1:19" ht="18" x14ac:dyDescent="0.3">
      <c r="B101" s="68"/>
      <c r="C101" s="65"/>
      <c r="D101" s="43"/>
      <c r="E101" s="44"/>
      <c r="F101" s="35">
        <f>1+E101/273</f>
        <v>1</v>
      </c>
      <c r="G101" s="36">
        <v>99.4</v>
      </c>
      <c r="H101" s="33"/>
      <c r="I101" s="33"/>
      <c r="J101" s="33">
        <f>I101-H101</f>
        <v>0</v>
      </c>
      <c r="K101" s="190" t="e">
        <f>0.012461*D101*F101*G101/J101</f>
        <v>#DIV/0!</v>
      </c>
      <c r="L101" s="187"/>
      <c r="M101" s="104"/>
      <c r="N101" s="105">
        <f t="shared" si="2"/>
        <v>1</v>
      </c>
      <c r="O101" s="103"/>
      <c r="P101" s="103"/>
      <c r="Q101" s="98">
        <f t="shared" si="3"/>
        <v>0</v>
      </c>
      <c r="R101" s="101" t="e">
        <f>(80.24985*K101*Q101)/(N101*L101)</f>
        <v>#DIV/0!</v>
      </c>
      <c r="S101" s="108" t="e">
        <f>R102-R101</f>
        <v>#DIV/0!</v>
      </c>
    </row>
    <row r="102" spans="1:19" ht="18.75" thickBot="1" x14ac:dyDescent="0.35">
      <c r="B102" s="72" t="s">
        <v>89</v>
      </c>
      <c r="C102" s="37"/>
      <c r="D102" s="38"/>
      <c r="E102" s="39"/>
      <c r="F102" s="40"/>
      <c r="G102" s="40"/>
      <c r="H102" s="41"/>
      <c r="I102" s="41"/>
      <c r="J102" s="40"/>
      <c r="K102" s="185" t="e">
        <f>AVERAGE(K99:K101)</f>
        <v>#DIV/0!</v>
      </c>
      <c r="L102" s="188" t="e">
        <f>AVERAGE(L99:L101)</f>
        <v>#DIV/0!</v>
      </c>
      <c r="M102" s="109"/>
      <c r="N102" s="109"/>
      <c r="O102" s="109"/>
      <c r="P102" s="109"/>
      <c r="Q102" s="109"/>
      <c r="R102" s="110" t="e">
        <f>(R99+R100+R101)/3</f>
        <v>#DIV/0!</v>
      </c>
      <c r="S102" s="111" t="e">
        <f>STDEV(S99:S101)</f>
        <v>#DIV/0!</v>
      </c>
    </row>
    <row r="104" spans="1:19" ht="24" customHeight="1" x14ac:dyDescent="0.3">
      <c r="B104" s="1" t="s">
        <v>193</v>
      </c>
    </row>
    <row r="105" spans="1:19" ht="24" customHeight="1" thickBot="1" x14ac:dyDescent="0.35">
      <c r="B105" s="1"/>
      <c r="E105" t="s">
        <v>192</v>
      </c>
    </row>
    <row r="106" spans="1:19" ht="19.899999999999999" customHeight="1" thickBot="1" x14ac:dyDescent="0.35">
      <c r="B106" s="79"/>
      <c r="C106" s="358" t="s">
        <v>142</v>
      </c>
      <c r="D106" s="359"/>
      <c r="E106" s="359"/>
      <c r="F106" s="359"/>
      <c r="G106" s="359"/>
      <c r="H106" s="359"/>
      <c r="I106" s="359"/>
      <c r="J106" s="359"/>
      <c r="K106" s="359"/>
      <c r="L106" s="360" t="s">
        <v>143</v>
      </c>
      <c r="M106" s="361"/>
      <c r="N106" s="361"/>
      <c r="O106" s="361"/>
      <c r="P106" s="361"/>
      <c r="Q106" s="361"/>
      <c r="R106" s="361"/>
      <c r="S106" s="362"/>
    </row>
    <row r="107" spans="1:19" ht="54" x14ac:dyDescent="0.3">
      <c r="A107" s="46"/>
      <c r="B107" s="63" t="s">
        <v>76</v>
      </c>
      <c r="C107" s="48" t="s">
        <v>64</v>
      </c>
      <c r="D107" s="49" t="s">
        <v>65</v>
      </c>
      <c r="E107" s="50" t="s">
        <v>66</v>
      </c>
      <c r="F107" s="51"/>
      <c r="G107" s="52" t="s">
        <v>77</v>
      </c>
      <c r="H107" s="52" t="s">
        <v>67</v>
      </c>
      <c r="I107" s="52" t="s">
        <v>67</v>
      </c>
      <c r="J107" s="50" t="s">
        <v>68</v>
      </c>
      <c r="K107" s="219" t="s">
        <v>176</v>
      </c>
      <c r="L107" s="225" t="s">
        <v>69</v>
      </c>
      <c r="M107" s="118" t="s">
        <v>66</v>
      </c>
      <c r="N107" s="119"/>
      <c r="O107" s="120" t="s">
        <v>67</v>
      </c>
      <c r="P107" s="120" t="s">
        <v>67</v>
      </c>
      <c r="Q107" s="121" t="s">
        <v>70</v>
      </c>
      <c r="R107" s="117" t="s">
        <v>71</v>
      </c>
      <c r="S107" s="122" t="s">
        <v>72</v>
      </c>
    </row>
    <row r="108" spans="1:19" ht="20.25" thickBot="1" x14ac:dyDescent="0.35">
      <c r="A108" s="46"/>
      <c r="B108" s="67"/>
      <c r="C108" s="32"/>
      <c r="D108" s="54" t="s">
        <v>78</v>
      </c>
      <c r="E108" s="55" t="s">
        <v>79</v>
      </c>
      <c r="F108" s="152" t="s">
        <v>80</v>
      </c>
      <c r="G108" s="57" t="s">
        <v>81</v>
      </c>
      <c r="H108" s="59" t="s">
        <v>73</v>
      </c>
      <c r="I108" s="60" t="s">
        <v>74</v>
      </c>
      <c r="J108" s="58" t="s">
        <v>82</v>
      </c>
      <c r="K108" s="226" t="s">
        <v>185</v>
      </c>
      <c r="L108" s="192" t="s">
        <v>86</v>
      </c>
      <c r="M108" s="123" t="s">
        <v>84</v>
      </c>
      <c r="N108" s="124" t="s">
        <v>85</v>
      </c>
      <c r="O108" s="125" t="s">
        <v>73</v>
      </c>
      <c r="P108" s="126" t="s">
        <v>74</v>
      </c>
      <c r="Q108" s="127" t="s">
        <v>87</v>
      </c>
      <c r="R108" s="128" t="s">
        <v>112</v>
      </c>
      <c r="S108" s="129" t="s">
        <v>75</v>
      </c>
    </row>
    <row r="109" spans="1:19" ht="18" x14ac:dyDescent="0.3">
      <c r="B109" s="220" t="s">
        <v>183</v>
      </c>
      <c r="C109" s="77">
        <v>44623</v>
      </c>
      <c r="D109" s="33">
        <v>1.004</v>
      </c>
      <c r="E109" s="34">
        <v>21.2</v>
      </c>
      <c r="F109" s="35">
        <f>1+E109/273</f>
        <v>1.0776556776556776</v>
      </c>
      <c r="G109" s="36">
        <v>99.4</v>
      </c>
      <c r="H109" s="33">
        <v>94.977999999999994</v>
      </c>
      <c r="I109" s="33">
        <v>96.406999999999996</v>
      </c>
      <c r="J109" s="33">
        <f>I109-H109</f>
        <v>1.429000000000002</v>
      </c>
      <c r="K109" s="195">
        <f>0.012461*D109*F109*G109/J109</f>
        <v>0.93782279751233488</v>
      </c>
      <c r="L109" s="193">
        <v>3.0049999999999999</v>
      </c>
      <c r="M109" s="131">
        <v>21.9</v>
      </c>
      <c r="N109" s="132">
        <f t="shared" ref="N109:N111" si="4">1+M109/273</f>
        <v>1.0802197802197802</v>
      </c>
      <c r="O109" s="133">
        <v>99.32</v>
      </c>
      <c r="P109" s="134">
        <v>101.465</v>
      </c>
      <c r="Q109" s="133">
        <f t="shared" ref="Q109:Q111" si="5">P109-O109</f>
        <v>2.1450000000000102</v>
      </c>
      <c r="R109" s="135">
        <f>(80.24985*K109*Q109)/(N109*L109)</f>
        <v>49.73197535584351</v>
      </c>
      <c r="S109" s="136">
        <f>R112-R109</f>
        <v>-0.32995793948223451</v>
      </c>
    </row>
    <row r="110" spans="1:19" ht="18" x14ac:dyDescent="0.3">
      <c r="A110" s="46"/>
      <c r="B110" s="220" t="s">
        <v>183</v>
      </c>
      <c r="C110" s="77">
        <v>44623</v>
      </c>
      <c r="D110" s="33">
        <v>1.004</v>
      </c>
      <c r="E110" s="34">
        <v>21.5</v>
      </c>
      <c r="F110" s="35">
        <f>1+E110/273</f>
        <v>1.0787545787545787</v>
      </c>
      <c r="G110" s="36">
        <v>99.4</v>
      </c>
      <c r="H110" s="33">
        <v>96.41</v>
      </c>
      <c r="I110" s="33">
        <v>97.858000000000004</v>
      </c>
      <c r="J110" s="33">
        <f>I110-H110</f>
        <v>1.4480000000000075</v>
      </c>
      <c r="K110" s="195">
        <f>0.012461*D110*F110*G110/J110</f>
        <v>0.92646087483354111</v>
      </c>
      <c r="L110" s="194">
        <v>3.0049999999999999</v>
      </c>
      <c r="M110" s="137">
        <v>22.5</v>
      </c>
      <c r="N110" s="138">
        <f t="shared" si="4"/>
        <v>1.0824175824175823</v>
      </c>
      <c r="O110" s="139">
        <v>101.46599999999999</v>
      </c>
      <c r="P110" s="134">
        <v>103.584</v>
      </c>
      <c r="Q110" s="130">
        <f t="shared" si="5"/>
        <v>2.1180000000000092</v>
      </c>
      <c r="R110" s="135">
        <f>(80.24985*K110*Q110)/(N110*L110)</f>
        <v>48.412549496640722</v>
      </c>
      <c r="S110" s="140">
        <f>R112-R110</f>
        <v>0.98946791972055337</v>
      </c>
    </row>
    <row r="111" spans="1:19" ht="18" x14ac:dyDescent="0.3">
      <c r="A111" s="46"/>
      <c r="B111" s="220" t="s">
        <v>183</v>
      </c>
      <c r="C111" s="77">
        <v>44623</v>
      </c>
      <c r="D111" s="33">
        <v>1.0069999999999999</v>
      </c>
      <c r="E111" s="34">
        <v>21.7</v>
      </c>
      <c r="F111" s="35">
        <f>1+E111/273</f>
        <v>1.0794871794871794</v>
      </c>
      <c r="G111" s="36">
        <v>99.4</v>
      </c>
      <c r="H111" s="33">
        <v>97.858000000000004</v>
      </c>
      <c r="I111" s="33">
        <v>99.319000000000003</v>
      </c>
      <c r="J111" s="33">
        <f>I111-H111</f>
        <v>1.4609999999999985</v>
      </c>
      <c r="K111" s="195">
        <f>0.012461*D111*F111*G111/J111</f>
        <v>0.92158632927885786</v>
      </c>
      <c r="L111" s="194">
        <v>3.0049999999999999</v>
      </c>
      <c r="M111" s="137">
        <v>22</v>
      </c>
      <c r="N111" s="138">
        <f t="shared" si="4"/>
        <v>1.0805860805860805</v>
      </c>
      <c r="O111" s="134">
        <v>103.58499999999999</v>
      </c>
      <c r="P111" s="134">
        <v>105.783</v>
      </c>
      <c r="Q111" s="130">
        <f t="shared" si="5"/>
        <v>2.1980000000000075</v>
      </c>
      <c r="R111" s="135">
        <f>(80.24985*K111*Q111)/(N111*L111)</f>
        <v>50.061527396599573</v>
      </c>
      <c r="S111" s="140">
        <f>R112-R111</f>
        <v>-0.65950998023829754</v>
      </c>
    </row>
    <row r="112" spans="1:19" ht="18.75" thickBot="1" x14ac:dyDescent="0.35">
      <c r="A112" s="46"/>
      <c r="B112" s="221" t="s">
        <v>184</v>
      </c>
      <c r="C112" s="223">
        <v>44623</v>
      </c>
      <c r="D112" s="38"/>
      <c r="E112" s="39"/>
      <c r="F112" s="40"/>
      <c r="G112" s="40"/>
      <c r="H112" s="41"/>
      <c r="I112" s="41"/>
      <c r="J112" s="40"/>
      <c r="K112" s="196">
        <f>AVERAGE(K109:K111)</f>
        <v>0.92862333387491125</v>
      </c>
      <c r="L112" s="183">
        <f>AVERAGE(L109:L111)</f>
        <v>3.0050000000000003</v>
      </c>
      <c r="M112" s="40"/>
      <c r="N112" s="40"/>
      <c r="O112" s="40"/>
      <c r="P112" s="40"/>
      <c r="Q112" s="40"/>
      <c r="R112" s="61">
        <f>(R109+R110+R111)/3</f>
        <v>49.402017416361275</v>
      </c>
      <c r="S112" s="85">
        <f>STDEV(S109:S111)</f>
        <v>0.87260312285064645</v>
      </c>
    </row>
    <row r="113" spans="1:20" ht="19.899999999999999" customHeight="1" x14ac:dyDescent="0.3">
      <c r="A113" s="46"/>
      <c r="C113" s="224"/>
      <c r="K113" s="81"/>
      <c r="L113" s="70"/>
      <c r="M113" s="70"/>
      <c r="O113" s="70"/>
      <c r="P113" s="70"/>
      <c r="R113" s="62"/>
      <c r="S113" s="70"/>
    </row>
    <row r="114" spans="1:20" ht="18" x14ac:dyDescent="0.3">
      <c r="A114" s="46"/>
      <c r="B114" s="220" t="s">
        <v>183</v>
      </c>
      <c r="C114" s="78">
        <v>44777</v>
      </c>
      <c r="D114" s="33">
        <v>1</v>
      </c>
      <c r="E114" s="34">
        <v>26.5</v>
      </c>
      <c r="F114" s="35">
        <f>1+E114/273</f>
        <v>1.0970695970695972</v>
      </c>
      <c r="G114" s="36">
        <v>99.4</v>
      </c>
      <c r="H114" s="33">
        <v>9.3670000000000009</v>
      </c>
      <c r="I114" s="33">
        <v>10.868</v>
      </c>
      <c r="J114" s="33">
        <f>I114-H114</f>
        <v>1.5009999999999994</v>
      </c>
      <c r="K114" s="195">
        <f>0.012461*D114*F114*G114/J114</f>
        <v>0.90530051589538652</v>
      </c>
      <c r="L114" s="193">
        <v>3.0059999999999998</v>
      </c>
      <c r="M114" s="141">
        <v>26.7</v>
      </c>
      <c r="N114" s="142">
        <f t="shared" ref="N114:N116" si="6">1+M114/273</f>
        <v>1.0978021978021979</v>
      </c>
      <c r="O114" s="130">
        <v>13.888</v>
      </c>
      <c r="P114" s="130">
        <v>16.106000000000002</v>
      </c>
      <c r="Q114" s="133">
        <f t="shared" ref="Q114:Q116" si="7">P114-O114</f>
        <v>2.2180000000000017</v>
      </c>
      <c r="R114" s="135">
        <f>(80.24985*K114*Q114)/(N114*L114)</f>
        <v>48.829858617627771</v>
      </c>
      <c r="S114" s="136">
        <f>R117-R114</f>
        <v>0.2770028454917437</v>
      </c>
    </row>
    <row r="115" spans="1:20" ht="18" x14ac:dyDescent="0.3">
      <c r="A115" s="46"/>
      <c r="B115" s="220" t="s">
        <v>183</v>
      </c>
      <c r="C115" s="78">
        <v>44777</v>
      </c>
      <c r="D115" s="33">
        <v>1.0009999999999999</v>
      </c>
      <c r="E115" s="34">
        <v>26.5</v>
      </c>
      <c r="F115" s="35">
        <f>1+E115/273</f>
        <v>1.0970695970695972</v>
      </c>
      <c r="G115" s="36">
        <v>99.4</v>
      </c>
      <c r="H115" s="33">
        <v>10.868</v>
      </c>
      <c r="I115" s="33">
        <v>12.377000000000001</v>
      </c>
      <c r="J115" s="33">
        <f>I115-H115</f>
        <v>1.5090000000000003</v>
      </c>
      <c r="K115" s="195">
        <f>0.012461*D115*F115*G115/J115</f>
        <v>0.90140154435608544</v>
      </c>
      <c r="L115" s="194">
        <v>3.0009999999999999</v>
      </c>
      <c r="M115" s="143">
        <v>26.8</v>
      </c>
      <c r="N115" s="138">
        <f t="shared" si="6"/>
        <v>1.0981684981684983</v>
      </c>
      <c r="O115" s="134">
        <v>16.106000000000002</v>
      </c>
      <c r="P115" s="144">
        <v>18.329000000000001</v>
      </c>
      <c r="Q115" s="130">
        <f t="shared" si="7"/>
        <v>2.222999999999999</v>
      </c>
      <c r="R115" s="145">
        <f>(80.24985*K115*Q115)/(N115*L115)</f>
        <v>48.794066407140747</v>
      </c>
      <c r="S115" s="140">
        <f>R117-R115</f>
        <v>0.31279505597876778</v>
      </c>
    </row>
    <row r="116" spans="1:20" ht="18" x14ac:dyDescent="0.3">
      <c r="A116" s="46"/>
      <c r="B116" s="220" t="s">
        <v>183</v>
      </c>
      <c r="C116" s="78">
        <v>44777</v>
      </c>
      <c r="D116" s="33">
        <v>1.006</v>
      </c>
      <c r="E116" s="34">
        <v>26.5</v>
      </c>
      <c r="F116" s="35">
        <f>1+E116/273</f>
        <v>1.0970695970695972</v>
      </c>
      <c r="G116" s="36">
        <v>99.4</v>
      </c>
      <c r="H116" s="33">
        <v>12.377000000000001</v>
      </c>
      <c r="I116" s="33">
        <v>13.888</v>
      </c>
      <c r="J116" s="33">
        <f>I116-H116</f>
        <v>1.5109999999999992</v>
      </c>
      <c r="K116" s="195">
        <f>0.012461*D116*F116*G116/J116</f>
        <v>0.90470497075124356</v>
      </c>
      <c r="L116" s="197">
        <v>3.0019999999999998</v>
      </c>
      <c r="M116" s="146">
        <v>26.8</v>
      </c>
      <c r="N116" s="147">
        <f t="shared" si="6"/>
        <v>1.0981684981684983</v>
      </c>
      <c r="O116" s="148">
        <v>18.329000000000001</v>
      </c>
      <c r="P116" s="134">
        <v>20.558</v>
      </c>
      <c r="Q116" s="149">
        <f t="shared" si="7"/>
        <v>2.2289999999999992</v>
      </c>
      <c r="R116" s="150">
        <f>(80.24985*K116*Q116)/(N116*L116)</f>
        <v>49.088708355369491</v>
      </c>
      <c r="S116" s="151">
        <f>R117-R116</f>
        <v>1.8153107750023878E-2</v>
      </c>
    </row>
    <row r="117" spans="1:20" ht="18.75" thickBot="1" x14ac:dyDescent="0.35">
      <c r="A117" s="46"/>
      <c r="B117" s="221" t="s">
        <v>184</v>
      </c>
      <c r="C117" s="222">
        <v>44777</v>
      </c>
      <c r="D117" s="38"/>
      <c r="E117" s="39"/>
      <c r="F117" s="40"/>
      <c r="G117" s="40"/>
      <c r="H117" s="41"/>
      <c r="I117" s="41"/>
      <c r="J117" s="40"/>
      <c r="K117" s="196">
        <f>AVERAGE(K114:K116)</f>
        <v>0.90380234366757184</v>
      </c>
      <c r="L117" s="183">
        <f>AVERAGE(L113:L116)</f>
        <v>3.0030000000000001</v>
      </c>
      <c r="M117" s="40"/>
      <c r="N117" s="40"/>
      <c r="O117" s="40"/>
      <c r="P117" s="45"/>
      <c r="Q117" s="45"/>
      <c r="R117" s="61">
        <f>(R112+R114+R116)/3</f>
        <v>49.106861463119515</v>
      </c>
      <c r="S117" s="84">
        <f>STDEV(S112,S116)</f>
        <v>0.60418739986259817</v>
      </c>
    </row>
    <row r="118" spans="1:20" ht="19.899999999999999" customHeight="1" x14ac:dyDescent="0.3">
      <c r="B118" s="47"/>
      <c r="K118" s="47"/>
    </row>
    <row r="119" spans="1:20" ht="19.899999999999999" customHeight="1" x14ac:dyDescent="0.3">
      <c r="A119" s="153" t="s">
        <v>113</v>
      </c>
      <c r="B119" s="4" t="s">
        <v>203</v>
      </c>
      <c r="C119" s="1"/>
      <c r="D119" s="1"/>
      <c r="E119" s="1"/>
      <c r="F119" s="1"/>
      <c r="G119" s="1"/>
      <c r="H119" s="1"/>
      <c r="I119" s="1"/>
      <c r="J119" s="1"/>
      <c r="K119" s="1"/>
      <c r="L119" s="1"/>
      <c r="M119" s="1"/>
      <c r="N119" s="1"/>
      <c r="O119" s="1"/>
      <c r="P119" s="1"/>
      <c r="Q119" s="1"/>
      <c r="R119" s="1"/>
      <c r="S119" s="1"/>
      <c r="T119" s="1"/>
    </row>
    <row r="120" spans="1:20" ht="19.899999999999999" customHeight="1" x14ac:dyDescent="0.3">
      <c r="A120" s="153"/>
      <c r="B120" s="1" t="s">
        <v>140</v>
      </c>
      <c r="C120" s="1"/>
      <c r="D120" s="1"/>
      <c r="E120" s="1"/>
      <c r="F120" s="1"/>
      <c r="G120" s="1"/>
      <c r="H120" s="1"/>
      <c r="I120" s="1"/>
      <c r="J120" s="1"/>
      <c r="K120" s="1"/>
      <c r="L120" s="1"/>
      <c r="M120" s="1"/>
      <c r="N120" s="1"/>
      <c r="O120" s="1"/>
      <c r="P120" s="1"/>
      <c r="Q120" s="1"/>
      <c r="R120" s="1"/>
      <c r="S120" s="1"/>
      <c r="T120" s="1"/>
    </row>
    <row r="121" spans="1:20" ht="19.899999999999999" customHeight="1" x14ac:dyDescent="0.3">
      <c r="A121" s="153"/>
      <c r="B121" s="1" t="s">
        <v>198</v>
      </c>
      <c r="D121" s="1"/>
      <c r="E121" s="1"/>
      <c r="F121" s="1"/>
      <c r="G121" s="1"/>
      <c r="H121" s="1"/>
      <c r="I121" s="1"/>
      <c r="J121" s="1"/>
      <c r="K121" s="1"/>
      <c r="L121" s="1"/>
      <c r="M121" s="1"/>
      <c r="N121" s="1"/>
      <c r="O121" s="1"/>
      <c r="P121" s="1"/>
      <c r="Q121" s="1"/>
      <c r="R121" s="1"/>
      <c r="S121" s="1"/>
      <c r="T121" s="1"/>
    </row>
    <row r="122" spans="1:20" ht="19.899999999999999" customHeight="1" x14ac:dyDescent="0.3">
      <c r="A122" s="153"/>
      <c r="B122" s="1" t="s">
        <v>201</v>
      </c>
      <c r="C122" s="1"/>
      <c r="D122" s="1"/>
      <c r="E122" s="1"/>
      <c r="F122" s="1"/>
      <c r="G122" s="1"/>
      <c r="H122" s="1"/>
      <c r="I122" s="1"/>
      <c r="J122" s="1"/>
      <c r="K122" s="1"/>
      <c r="L122" s="1"/>
      <c r="M122" s="1"/>
      <c r="N122" s="1"/>
      <c r="O122" s="1"/>
      <c r="P122" s="1"/>
      <c r="Q122" s="1"/>
      <c r="R122" s="1"/>
      <c r="S122" s="1"/>
      <c r="T122" s="1"/>
    </row>
    <row r="123" spans="1:20" ht="19.899999999999999" customHeight="1" x14ac:dyDescent="0.3">
      <c r="A123" s="153"/>
      <c r="B123" s="1" t="s">
        <v>154</v>
      </c>
      <c r="C123" s="1"/>
      <c r="D123" s="1"/>
      <c r="E123" s="1"/>
      <c r="F123" s="1"/>
      <c r="G123" s="1"/>
      <c r="H123" s="1"/>
      <c r="I123" s="1"/>
      <c r="J123" s="1"/>
      <c r="K123" s="1"/>
      <c r="L123" s="1"/>
      <c r="M123" s="1"/>
      <c r="N123" s="1"/>
      <c r="O123" s="1"/>
      <c r="P123" s="1"/>
      <c r="Q123" s="1"/>
      <c r="R123" s="1"/>
      <c r="S123" s="1"/>
      <c r="T123" s="1"/>
    </row>
    <row r="124" spans="1:20" ht="19.899999999999999" customHeight="1" x14ac:dyDescent="0.3">
      <c r="A124" s="153"/>
      <c r="B124" s="1"/>
      <c r="C124" s="1" t="s">
        <v>188</v>
      </c>
      <c r="D124" s="1"/>
      <c r="E124" s="1"/>
      <c r="F124" s="1"/>
      <c r="G124" s="1"/>
      <c r="H124" s="1"/>
      <c r="I124" s="1"/>
      <c r="J124" s="1"/>
      <c r="K124" s="1"/>
      <c r="L124" s="1"/>
      <c r="M124" s="1"/>
      <c r="N124" s="1"/>
      <c r="O124" s="1"/>
      <c r="P124" s="1"/>
      <c r="Q124" s="1"/>
      <c r="R124" s="1"/>
      <c r="S124" s="1"/>
      <c r="T124" s="1"/>
    </row>
    <row r="125" spans="1:20" ht="19.899999999999999" customHeight="1" x14ac:dyDescent="0.3">
      <c r="A125" s="153"/>
      <c r="C125" s="1" t="s">
        <v>189</v>
      </c>
      <c r="D125" s="1"/>
      <c r="E125" s="1"/>
      <c r="F125" s="1"/>
      <c r="G125" s="1"/>
      <c r="H125" s="1"/>
      <c r="I125" s="1"/>
      <c r="J125" s="1"/>
      <c r="K125" s="1"/>
      <c r="L125" s="1"/>
      <c r="M125" s="1"/>
      <c r="N125" s="1"/>
      <c r="O125" s="1"/>
      <c r="P125" s="1"/>
      <c r="Q125" s="1"/>
      <c r="R125" s="1"/>
      <c r="S125" s="1"/>
      <c r="T125" s="1"/>
    </row>
    <row r="126" spans="1:20" ht="19.899999999999999" customHeight="1" x14ac:dyDescent="0.3">
      <c r="A126" s="153"/>
      <c r="B126" s="1" t="s">
        <v>200</v>
      </c>
      <c r="C126" s="1"/>
      <c r="D126" s="1"/>
      <c r="E126" s="1"/>
      <c r="F126" s="1"/>
      <c r="G126" s="1"/>
      <c r="H126" s="1"/>
      <c r="I126" s="1"/>
      <c r="J126" s="1"/>
      <c r="K126" s="1"/>
      <c r="L126" s="1"/>
      <c r="M126" s="1"/>
      <c r="N126" s="1"/>
      <c r="O126" s="1"/>
      <c r="P126" s="1"/>
      <c r="Q126" s="1"/>
      <c r="R126" s="1"/>
      <c r="S126" s="1"/>
      <c r="T126" s="1"/>
    </row>
    <row r="127" spans="1:20" ht="19.899999999999999" customHeight="1" x14ac:dyDescent="0.3">
      <c r="A127" s="153"/>
      <c r="B127" s="1" t="s">
        <v>202</v>
      </c>
      <c r="C127" s="1"/>
      <c r="D127" s="1"/>
      <c r="E127" s="1"/>
      <c r="F127" s="1"/>
      <c r="G127" s="1"/>
      <c r="H127" s="1"/>
      <c r="I127" s="1"/>
      <c r="J127" s="1"/>
      <c r="K127" s="1"/>
      <c r="L127" s="1"/>
      <c r="M127" s="1"/>
      <c r="N127" s="1"/>
      <c r="O127" s="1"/>
      <c r="P127" s="1"/>
      <c r="Q127" s="1"/>
      <c r="R127" s="1"/>
      <c r="S127" s="1"/>
      <c r="T127" s="1"/>
    </row>
    <row r="128" spans="1:20" ht="18" customHeight="1" x14ac:dyDescent="0.3">
      <c r="A128" s="153"/>
      <c r="B128" s="1"/>
      <c r="C128" s="1"/>
      <c r="D128" s="1"/>
      <c r="E128" s="1"/>
      <c r="F128" s="1"/>
      <c r="G128" s="1"/>
      <c r="H128" s="1"/>
      <c r="I128" s="1"/>
      <c r="J128" s="1"/>
      <c r="K128" s="1"/>
      <c r="L128" s="1"/>
      <c r="M128" s="1"/>
      <c r="N128" s="1"/>
      <c r="O128" s="1"/>
      <c r="P128" s="1"/>
      <c r="Q128" s="1"/>
      <c r="R128" s="1"/>
      <c r="S128" s="1"/>
      <c r="T128" s="1"/>
    </row>
    <row r="129" spans="1:20" ht="19.899999999999999" customHeight="1" thickBot="1" x14ac:dyDescent="0.35">
      <c r="A129" s="153"/>
      <c r="B129" s="1"/>
      <c r="C129" s="79"/>
      <c r="D129" s="79"/>
      <c r="E129" s="23"/>
      <c r="F129" s="23"/>
      <c r="G129" s="23" t="s">
        <v>194</v>
      </c>
      <c r="H129" s="23"/>
      <c r="I129" s="23"/>
      <c r="J129" s="23"/>
      <c r="K129" s="23"/>
      <c r="L129" s="23"/>
      <c r="M129" s="1"/>
      <c r="N129" s="1"/>
      <c r="O129" s="1"/>
      <c r="P129" s="1"/>
      <c r="Q129" s="1"/>
      <c r="R129" s="1"/>
      <c r="S129" s="1"/>
      <c r="T129" s="1"/>
    </row>
    <row r="130" spans="1:20" ht="54" customHeight="1" x14ac:dyDescent="0.3">
      <c r="A130" s="153"/>
      <c r="B130" s="20"/>
      <c r="C130" s="21" t="s">
        <v>57</v>
      </c>
      <c r="D130" s="22" t="s">
        <v>91</v>
      </c>
      <c r="E130" s="82" t="s">
        <v>117</v>
      </c>
      <c r="F130" s="22" t="s">
        <v>52</v>
      </c>
      <c r="G130" s="29" t="s">
        <v>119</v>
      </c>
      <c r="H130" s="172" t="s">
        <v>120</v>
      </c>
      <c r="I130" s="402" t="s">
        <v>145</v>
      </c>
      <c r="J130" s="403"/>
      <c r="K130" s="175" t="s">
        <v>122</v>
      </c>
      <c r="L130" s="29" t="s">
        <v>117</v>
      </c>
      <c r="M130" s="406" t="s">
        <v>121</v>
      </c>
      <c r="N130" s="407"/>
      <c r="O130" s="180" t="s">
        <v>120</v>
      </c>
      <c r="P130" s="394" t="s">
        <v>147</v>
      </c>
      <c r="Q130" s="395"/>
      <c r="R130" s="1"/>
      <c r="S130" s="1"/>
    </row>
    <row r="131" spans="1:20" ht="19.899999999999999" customHeight="1" x14ac:dyDescent="0.3">
      <c r="A131" s="153"/>
      <c r="B131" s="20"/>
      <c r="C131" s="18" t="s">
        <v>49</v>
      </c>
      <c r="D131" s="13" t="s">
        <v>59</v>
      </c>
      <c r="E131" s="13" t="s">
        <v>60</v>
      </c>
      <c r="F131" s="13" t="s">
        <v>61</v>
      </c>
      <c r="G131" s="13" t="s">
        <v>62</v>
      </c>
      <c r="H131" s="13" t="s">
        <v>62</v>
      </c>
      <c r="I131" s="404" t="s">
        <v>62</v>
      </c>
      <c r="J131" s="405"/>
      <c r="K131" s="13" t="s">
        <v>59</v>
      </c>
      <c r="L131" s="13" t="s">
        <v>60</v>
      </c>
      <c r="M131" s="408" t="s">
        <v>62</v>
      </c>
      <c r="N131" s="409"/>
      <c r="O131" s="181" t="s">
        <v>62</v>
      </c>
      <c r="P131" s="396" t="s">
        <v>62</v>
      </c>
      <c r="Q131" s="397"/>
      <c r="R131" s="1"/>
      <c r="S131" s="1"/>
    </row>
    <row r="132" spans="1:20" ht="19.899999999999999" customHeight="1" thickBot="1" x14ac:dyDescent="0.35">
      <c r="A132" s="153"/>
      <c r="B132" s="179"/>
      <c r="C132" s="19" t="s">
        <v>58</v>
      </c>
      <c r="D132" s="14" t="s">
        <v>40</v>
      </c>
      <c r="E132" s="16" t="s">
        <v>42</v>
      </c>
      <c r="F132" s="17" t="s">
        <v>44</v>
      </c>
      <c r="G132" s="14" t="s">
        <v>169</v>
      </c>
      <c r="H132" s="174" t="s">
        <v>144</v>
      </c>
      <c r="I132" s="400" t="s">
        <v>146</v>
      </c>
      <c r="J132" s="401"/>
      <c r="K132" s="16" t="s">
        <v>41</v>
      </c>
      <c r="L132" s="16" t="s">
        <v>43</v>
      </c>
      <c r="M132" s="410" t="s">
        <v>170</v>
      </c>
      <c r="N132" s="411"/>
      <c r="O132" s="182" t="s">
        <v>144</v>
      </c>
      <c r="P132" s="398" t="s">
        <v>148</v>
      </c>
      <c r="Q132" s="399"/>
      <c r="R132" s="1"/>
      <c r="S132" s="1"/>
    </row>
    <row r="133" spans="1:20" ht="18" customHeight="1" x14ac:dyDescent="0.3">
      <c r="A133" s="153"/>
      <c r="B133" s="4"/>
      <c r="C133" s="1"/>
      <c r="D133" s="1"/>
      <c r="E133" s="1"/>
      <c r="F133" s="1"/>
      <c r="G133" s="1"/>
      <c r="H133" s="173"/>
      <c r="J133" s="1"/>
      <c r="K133" s="1"/>
      <c r="L133" s="1"/>
      <c r="M133" s="1"/>
      <c r="Q133" s="1"/>
      <c r="R133" s="1"/>
      <c r="S133" s="1"/>
      <c r="T133" s="1"/>
    </row>
    <row r="134" spans="1:20" ht="19.899999999999999" customHeight="1" x14ac:dyDescent="0.3">
      <c r="A134" s="153"/>
      <c r="B134" s="1" t="s">
        <v>90</v>
      </c>
      <c r="C134" s="1"/>
      <c r="D134" s="1"/>
      <c r="E134" s="1"/>
      <c r="F134" s="1"/>
      <c r="G134" s="1"/>
      <c r="H134" s="1"/>
      <c r="I134" s="5"/>
      <c r="J134" s="1"/>
      <c r="K134" s="1"/>
      <c r="L134" s="1"/>
      <c r="M134" s="1"/>
      <c r="N134" s="5"/>
      <c r="Q134" s="1"/>
      <c r="R134" s="1"/>
      <c r="S134" s="1"/>
      <c r="T134" s="1"/>
    </row>
    <row r="135" spans="1:20" ht="19.899999999999999" customHeight="1" x14ac:dyDescent="0.3">
      <c r="A135" s="153"/>
      <c r="B135" s="199" t="s">
        <v>152</v>
      </c>
      <c r="C135" s="1" t="s">
        <v>199</v>
      </c>
      <c r="D135" s="1"/>
      <c r="E135" s="1"/>
      <c r="F135" s="1"/>
      <c r="G135" s="1"/>
      <c r="H135" s="1"/>
      <c r="I135" s="5"/>
      <c r="J135" s="1"/>
      <c r="K135" s="1"/>
      <c r="L135" s="1"/>
      <c r="M135" s="1"/>
      <c r="N135" s="5"/>
      <c r="Q135" s="1"/>
      <c r="R135" s="1"/>
      <c r="S135" s="1"/>
      <c r="T135" s="1"/>
    </row>
    <row r="136" spans="1:20" ht="19.899999999999999" customHeight="1" x14ac:dyDescent="0.3">
      <c r="A136" s="153"/>
      <c r="C136" s="1" t="s">
        <v>171</v>
      </c>
      <c r="D136" s="1"/>
      <c r="E136" s="1"/>
      <c r="F136" s="1"/>
      <c r="G136" s="1"/>
      <c r="R136" s="1"/>
      <c r="S136" s="1"/>
      <c r="T136" s="1"/>
    </row>
    <row r="137" spans="1:20" ht="19.899999999999999" customHeight="1" x14ac:dyDescent="0.3">
      <c r="A137" s="153"/>
      <c r="B137" s="199" t="s">
        <v>150</v>
      </c>
      <c r="C137" s="1" t="s">
        <v>172</v>
      </c>
      <c r="D137" s="1"/>
      <c r="E137" s="1"/>
      <c r="F137" s="1"/>
      <c r="G137" s="1"/>
      <c r="H137" s="1"/>
      <c r="I137" s="5"/>
      <c r="J137" s="1"/>
      <c r="K137" s="1"/>
      <c r="L137" s="1"/>
      <c r="M137" s="1"/>
      <c r="N137" s="5"/>
      <c r="Q137" s="1"/>
      <c r="R137" s="1"/>
      <c r="S137" s="1"/>
      <c r="T137" s="1"/>
    </row>
    <row r="138" spans="1:20" ht="19.899999999999999" customHeight="1" x14ac:dyDescent="0.3">
      <c r="A138" s="153"/>
      <c r="B138" s="199"/>
      <c r="C138" s="1" t="s">
        <v>173</v>
      </c>
      <c r="D138" s="1"/>
      <c r="E138" s="1"/>
      <c r="F138" s="1"/>
      <c r="G138" s="1"/>
      <c r="H138" s="1"/>
      <c r="I138" s="5"/>
      <c r="J138" s="1"/>
      <c r="K138" s="1"/>
      <c r="L138" s="1"/>
      <c r="M138" s="1"/>
      <c r="N138" s="5"/>
      <c r="Q138" s="1"/>
      <c r="R138" s="1"/>
      <c r="S138" s="1"/>
      <c r="T138" s="1"/>
    </row>
    <row r="139" spans="1:20" ht="19.899999999999999" customHeight="1" x14ac:dyDescent="0.3">
      <c r="A139" s="153"/>
      <c r="B139" s="199"/>
      <c r="C139" s="1" t="s">
        <v>208</v>
      </c>
      <c r="D139" s="1"/>
      <c r="E139" s="1"/>
      <c r="F139" s="1"/>
      <c r="G139" s="1"/>
      <c r="H139" s="1"/>
      <c r="I139" s="5"/>
      <c r="J139" s="1"/>
      <c r="K139" s="1"/>
      <c r="L139" s="1"/>
      <c r="M139" s="1"/>
      <c r="N139" s="5"/>
      <c r="Q139" s="1"/>
      <c r="R139" s="1"/>
      <c r="S139" s="1"/>
      <c r="T139" s="1"/>
    </row>
    <row r="140" spans="1:20" ht="19.899999999999999" customHeight="1" x14ac:dyDescent="0.3">
      <c r="A140" s="153"/>
      <c r="B140" s="199" t="s">
        <v>151</v>
      </c>
      <c r="C140" s="1" t="s">
        <v>174</v>
      </c>
      <c r="D140" s="1"/>
      <c r="E140" s="1"/>
      <c r="F140" s="1"/>
      <c r="G140" s="1"/>
      <c r="H140" s="1"/>
      <c r="I140" s="5"/>
      <c r="J140" s="1"/>
      <c r="K140" s="1"/>
      <c r="L140" s="1"/>
      <c r="M140" s="1"/>
      <c r="N140" s="5"/>
      <c r="Q140" s="1"/>
      <c r="R140" s="1"/>
      <c r="S140" s="1"/>
      <c r="T140" s="1"/>
    </row>
    <row r="141" spans="1:20" ht="19.899999999999999" customHeight="1" x14ac:dyDescent="0.3">
      <c r="A141" s="153"/>
      <c r="B141" s="199"/>
      <c r="C141" s="1"/>
      <c r="D141" s="1"/>
      <c r="E141" s="1"/>
      <c r="F141" s="1"/>
      <c r="G141" s="1"/>
      <c r="H141" s="1"/>
      <c r="I141" s="5"/>
      <c r="J141" s="1"/>
      <c r="K141" s="1"/>
      <c r="L141" s="1"/>
      <c r="M141" s="1"/>
      <c r="N141" s="5"/>
      <c r="Q141" s="1"/>
      <c r="R141" s="1"/>
      <c r="S141" s="1"/>
      <c r="T141" s="1"/>
    </row>
    <row r="142" spans="1:20" ht="19.899999999999999" customHeight="1" x14ac:dyDescent="0.3">
      <c r="A142" s="153"/>
      <c r="B142" s="1" t="s">
        <v>168</v>
      </c>
      <c r="C142" s="1"/>
      <c r="D142" s="1"/>
      <c r="E142" s="1"/>
      <c r="F142" s="1"/>
      <c r="G142" s="1"/>
      <c r="H142" s="1"/>
      <c r="I142" s="1"/>
      <c r="K142" s="207"/>
      <c r="L142" s="1"/>
      <c r="M142" s="1"/>
      <c r="N142" s="1"/>
      <c r="O142" s="1"/>
      <c r="P142" s="1"/>
      <c r="Q142" s="1"/>
      <c r="R142" s="1"/>
      <c r="S142" s="1"/>
      <c r="T142" s="1"/>
    </row>
    <row r="143" spans="1:20" ht="19.899999999999999" customHeight="1" thickBot="1" x14ac:dyDescent="0.35">
      <c r="A143" s="153"/>
      <c r="B143" s="1"/>
      <c r="C143" s="1"/>
      <c r="D143" s="1"/>
      <c r="E143" s="4" t="s">
        <v>195</v>
      </c>
      <c r="F143" s="1"/>
      <c r="G143" s="1"/>
      <c r="H143" s="1"/>
      <c r="I143" s="1"/>
      <c r="J143" s="1"/>
      <c r="K143" s="1"/>
      <c r="L143" s="1"/>
      <c r="M143" s="1"/>
      <c r="N143" s="1"/>
      <c r="O143" s="1"/>
      <c r="P143" s="1"/>
      <c r="Q143" s="1"/>
      <c r="R143" s="1"/>
      <c r="S143" s="1"/>
      <c r="T143" s="1"/>
    </row>
    <row r="144" spans="1:20" ht="19.899999999999999" customHeight="1" thickBot="1" x14ac:dyDescent="0.35">
      <c r="A144" s="153"/>
      <c r="B144" s="1"/>
      <c r="C144" s="358" t="s">
        <v>142</v>
      </c>
      <c r="D144" s="359"/>
      <c r="E144" s="359"/>
      <c r="F144" s="359"/>
      <c r="G144" s="359"/>
      <c r="H144" s="359"/>
      <c r="I144" s="359"/>
      <c r="J144" s="359"/>
      <c r="K144" s="359"/>
      <c r="L144" s="360" t="s">
        <v>143</v>
      </c>
      <c r="M144" s="361"/>
      <c r="N144" s="361"/>
      <c r="O144" s="361"/>
      <c r="P144" s="361"/>
      <c r="Q144" s="361"/>
      <c r="R144" s="361"/>
      <c r="S144" s="362"/>
      <c r="T144" s="1"/>
    </row>
    <row r="145" spans="1:20" ht="54" customHeight="1" x14ac:dyDescent="0.3">
      <c r="A145" s="153"/>
      <c r="B145" s="63" t="s">
        <v>76</v>
      </c>
      <c r="C145" s="48" t="s">
        <v>64</v>
      </c>
      <c r="D145" s="49" t="s">
        <v>65</v>
      </c>
      <c r="E145" s="50" t="s">
        <v>66</v>
      </c>
      <c r="F145" s="51"/>
      <c r="G145" s="53" t="s">
        <v>77</v>
      </c>
      <c r="H145" s="52" t="s">
        <v>165</v>
      </c>
      <c r="I145" s="52" t="s">
        <v>165</v>
      </c>
      <c r="J145" s="50" t="s">
        <v>157</v>
      </c>
      <c r="K145" s="219" t="s">
        <v>176</v>
      </c>
      <c r="L145" s="218" t="s">
        <v>69</v>
      </c>
      <c r="M145" s="86" t="s">
        <v>66</v>
      </c>
      <c r="N145" s="87"/>
      <c r="O145" s="88" t="s">
        <v>165</v>
      </c>
      <c r="P145" s="88" t="s">
        <v>165</v>
      </c>
      <c r="Q145" s="211" t="s">
        <v>164</v>
      </c>
      <c r="R145" s="89" t="s">
        <v>71</v>
      </c>
      <c r="S145" s="90" t="s">
        <v>72</v>
      </c>
      <c r="T145" s="1"/>
    </row>
    <row r="146" spans="1:20" ht="24" customHeight="1" thickBot="1" x14ac:dyDescent="0.35">
      <c r="A146" s="153"/>
      <c r="B146" s="64"/>
      <c r="C146" s="32"/>
      <c r="D146" s="54" t="s">
        <v>78</v>
      </c>
      <c r="E146" s="55" t="s">
        <v>79</v>
      </c>
      <c r="F146" s="56" t="s">
        <v>80</v>
      </c>
      <c r="G146" s="57" t="s">
        <v>81</v>
      </c>
      <c r="H146" s="206" t="s">
        <v>161</v>
      </c>
      <c r="I146" s="165" t="s">
        <v>149</v>
      </c>
      <c r="J146" s="159" t="s">
        <v>82</v>
      </c>
      <c r="K146" s="226" t="s">
        <v>185</v>
      </c>
      <c r="L146" s="91" t="s">
        <v>86</v>
      </c>
      <c r="M146" s="95" t="s">
        <v>84</v>
      </c>
      <c r="N146" s="92" t="s">
        <v>85</v>
      </c>
      <c r="O146" s="208" t="s">
        <v>162</v>
      </c>
      <c r="P146" s="209" t="s">
        <v>149</v>
      </c>
      <c r="Q146" s="210" t="s">
        <v>163</v>
      </c>
      <c r="R146" s="96" t="s">
        <v>88</v>
      </c>
      <c r="S146" s="97" t="s">
        <v>75</v>
      </c>
      <c r="T146" s="1"/>
    </row>
    <row r="147" spans="1:20" ht="19.899999999999999" customHeight="1" x14ac:dyDescent="0.3">
      <c r="A147" s="217"/>
      <c r="B147" s="69"/>
      <c r="C147" s="65"/>
      <c r="D147" s="369" t="s">
        <v>91</v>
      </c>
      <c r="E147" s="372" t="s">
        <v>156</v>
      </c>
      <c r="F147" s="76" t="s">
        <v>93</v>
      </c>
      <c r="G147" s="36">
        <v>99.4</v>
      </c>
      <c r="H147" s="375" t="s">
        <v>158</v>
      </c>
      <c r="I147" s="375" t="s">
        <v>159</v>
      </c>
      <c r="J147" s="378" t="s">
        <v>190</v>
      </c>
      <c r="K147" s="381" t="s">
        <v>141</v>
      </c>
      <c r="L147" s="387" t="s">
        <v>97</v>
      </c>
      <c r="M147" s="384" t="s">
        <v>92</v>
      </c>
      <c r="N147" s="115" t="s">
        <v>98</v>
      </c>
      <c r="O147" s="363" t="s">
        <v>158</v>
      </c>
      <c r="P147" s="363" t="s">
        <v>159</v>
      </c>
      <c r="Q147" s="366" t="s">
        <v>191</v>
      </c>
      <c r="R147" s="116" t="s">
        <v>99</v>
      </c>
      <c r="S147" s="154" t="s">
        <v>101</v>
      </c>
      <c r="T147" s="1"/>
    </row>
    <row r="148" spans="1:20" ht="19.899999999999999" customHeight="1" x14ac:dyDescent="0.3">
      <c r="A148" s="217"/>
      <c r="B148" s="66"/>
      <c r="C148" s="65"/>
      <c r="D148" s="370"/>
      <c r="E148" s="373"/>
      <c r="F148" s="76" t="s">
        <v>93</v>
      </c>
      <c r="G148" s="36">
        <v>99.4</v>
      </c>
      <c r="H148" s="376"/>
      <c r="I148" s="376"/>
      <c r="J148" s="379"/>
      <c r="K148" s="382"/>
      <c r="L148" s="388"/>
      <c r="M148" s="385"/>
      <c r="N148" s="115" t="s">
        <v>98</v>
      </c>
      <c r="O148" s="364"/>
      <c r="P148" s="364"/>
      <c r="Q148" s="367"/>
      <c r="R148" s="116" t="s">
        <v>99</v>
      </c>
      <c r="S148" s="154" t="s">
        <v>101</v>
      </c>
      <c r="T148" s="1"/>
    </row>
    <row r="149" spans="1:20" ht="19.899999999999999" customHeight="1" x14ac:dyDescent="0.3">
      <c r="A149" s="217"/>
      <c r="B149" s="69"/>
      <c r="C149" s="65"/>
      <c r="D149" s="371"/>
      <c r="E149" s="374"/>
      <c r="F149" s="76" t="s">
        <v>93</v>
      </c>
      <c r="G149" s="36">
        <v>99.4</v>
      </c>
      <c r="H149" s="377"/>
      <c r="I149" s="377"/>
      <c r="J149" s="380"/>
      <c r="K149" s="383"/>
      <c r="L149" s="389"/>
      <c r="M149" s="386"/>
      <c r="N149" s="115" t="s">
        <v>98</v>
      </c>
      <c r="O149" s="365"/>
      <c r="P149" s="365"/>
      <c r="Q149" s="368"/>
      <c r="R149" s="116" t="s">
        <v>99</v>
      </c>
      <c r="S149" s="154" t="s">
        <v>101</v>
      </c>
      <c r="T149" s="1"/>
    </row>
    <row r="150" spans="1:20" ht="19.899999999999999" customHeight="1" thickBot="1" x14ac:dyDescent="0.35">
      <c r="A150" s="153"/>
      <c r="B150" s="221" t="s">
        <v>89</v>
      </c>
      <c r="C150" s="37"/>
      <c r="D150" s="38"/>
      <c r="E150" s="39"/>
      <c r="F150" s="40"/>
      <c r="G150" s="40"/>
      <c r="H150" s="41"/>
      <c r="I150" s="41"/>
      <c r="J150" s="40"/>
      <c r="K150" s="185" t="s">
        <v>89</v>
      </c>
      <c r="L150" s="183" t="s">
        <v>89</v>
      </c>
      <c r="M150" s="40"/>
      <c r="N150" s="40"/>
      <c r="O150" s="40"/>
      <c r="P150" s="40"/>
      <c r="Q150" s="40"/>
      <c r="R150" s="61" t="s">
        <v>100</v>
      </c>
      <c r="S150" s="155" t="s">
        <v>102</v>
      </c>
      <c r="T150" s="1"/>
    </row>
    <row r="151" spans="1:20" ht="19.899999999999999" customHeight="1" x14ac:dyDescent="0.3">
      <c r="A151" s="153"/>
      <c r="D151" s="1"/>
      <c r="E151" s="229"/>
      <c r="F151" s="1"/>
      <c r="G151" s="1"/>
      <c r="H151" s="230"/>
      <c r="I151" s="230"/>
      <c r="J151" s="1"/>
      <c r="K151" s="231"/>
      <c r="L151" s="232"/>
      <c r="M151" s="1"/>
      <c r="N151" s="1"/>
      <c r="O151" s="1"/>
      <c r="P151" s="1"/>
      <c r="Q151" s="1"/>
      <c r="R151" s="233"/>
      <c r="S151" s="234"/>
      <c r="T151" s="1"/>
    </row>
    <row r="152" spans="1:20" ht="19.899999999999999" customHeight="1" x14ac:dyDescent="0.3">
      <c r="A152" s="153"/>
      <c r="B152" s="4" t="s">
        <v>197</v>
      </c>
      <c r="C152" s="1"/>
      <c r="D152" s="1"/>
      <c r="F152" s="1"/>
      <c r="G152" s="1"/>
      <c r="H152" s="1"/>
      <c r="I152" s="1"/>
      <c r="J152" s="1"/>
      <c r="K152" s="1"/>
      <c r="L152" s="1"/>
      <c r="M152" s="1"/>
      <c r="N152" s="5"/>
      <c r="Q152" s="1"/>
      <c r="R152" s="1"/>
      <c r="S152" s="1"/>
      <c r="T152" s="1"/>
    </row>
    <row r="153" spans="1:20" ht="19.899999999999999" customHeight="1" thickBot="1" x14ac:dyDescent="0.35">
      <c r="B153" s="1"/>
      <c r="C153" s="23"/>
      <c r="D153" s="23"/>
      <c r="E153" s="4" t="s">
        <v>196</v>
      </c>
      <c r="F153" s="1"/>
      <c r="G153" s="1"/>
      <c r="H153" s="1"/>
      <c r="I153" s="23"/>
      <c r="J153" s="1"/>
      <c r="K153" s="1"/>
      <c r="L153" s="23"/>
      <c r="M153" s="23"/>
      <c r="N153" s="23"/>
      <c r="O153" s="1"/>
      <c r="P153" s="1"/>
      <c r="Q153" s="1"/>
      <c r="R153" s="1"/>
      <c r="S153" s="1"/>
      <c r="T153" s="1"/>
    </row>
    <row r="154" spans="1:20" ht="48" customHeight="1" x14ac:dyDescent="0.3">
      <c r="B154" s="63" t="s">
        <v>76</v>
      </c>
      <c r="C154" s="198" t="s">
        <v>104</v>
      </c>
      <c r="D154" s="166" t="s">
        <v>105</v>
      </c>
      <c r="E154" s="50" t="s">
        <v>106</v>
      </c>
      <c r="F154" s="53"/>
      <c r="G154" s="52" t="s">
        <v>107</v>
      </c>
      <c r="H154" s="52" t="s">
        <v>118</v>
      </c>
      <c r="I154" s="164" t="s">
        <v>116</v>
      </c>
      <c r="J154" s="50" t="s">
        <v>153</v>
      </c>
      <c r="K154" s="219" t="s">
        <v>176</v>
      </c>
      <c r="L154" s="225" t="s">
        <v>105</v>
      </c>
      <c r="M154" s="168" t="s">
        <v>106</v>
      </c>
      <c r="N154" s="169"/>
      <c r="O154" s="120" t="s">
        <v>118</v>
      </c>
      <c r="P154" s="170" t="s">
        <v>116</v>
      </c>
      <c r="Q154" s="117" t="s">
        <v>175</v>
      </c>
      <c r="R154" s="117" t="s">
        <v>99</v>
      </c>
      <c r="S154" s="122" t="s">
        <v>124</v>
      </c>
    </row>
    <row r="155" spans="1:20" ht="24" customHeight="1" thickBot="1" x14ac:dyDescent="0.35">
      <c r="B155" s="64"/>
      <c r="C155" s="80"/>
      <c r="D155" s="167" t="s">
        <v>78</v>
      </c>
      <c r="E155" s="158" t="s">
        <v>108</v>
      </c>
      <c r="F155" s="152" t="s">
        <v>80</v>
      </c>
      <c r="G155" s="57" t="s">
        <v>109</v>
      </c>
      <c r="H155" s="178" t="s">
        <v>160</v>
      </c>
      <c r="I155" s="165" t="s">
        <v>149</v>
      </c>
      <c r="J155" s="159" t="s">
        <v>82</v>
      </c>
      <c r="K155" s="226" t="s">
        <v>185</v>
      </c>
      <c r="L155" s="202" t="s">
        <v>111</v>
      </c>
      <c r="M155" s="127" t="s">
        <v>110</v>
      </c>
      <c r="N155" s="171" t="s">
        <v>85</v>
      </c>
      <c r="O155" s="201" t="s">
        <v>123</v>
      </c>
      <c r="P155" s="200" t="s">
        <v>149</v>
      </c>
      <c r="Q155" s="127" t="s">
        <v>87</v>
      </c>
      <c r="R155" s="176" t="s">
        <v>126</v>
      </c>
      <c r="S155" s="177" t="s">
        <v>125</v>
      </c>
    </row>
    <row r="156" spans="1:20" ht="24" customHeight="1" x14ac:dyDescent="0.3">
      <c r="A156" s="46"/>
      <c r="B156" s="69"/>
      <c r="C156" s="78"/>
      <c r="D156" s="36"/>
      <c r="E156" s="293"/>
      <c r="F156" s="294">
        <f>1+E156/273</f>
        <v>1</v>
      </c>
      <c r="G156" s="295">
        <v>99.4</v>
      </c>
      <c r="H156" s="294"/>
      <c r="I156" s="254"/>
      <c r="J156" s="33">
        <f>H156-I156</f>
        <v>0</v>
      </c>
      <c r="K156" s="203" t="e">
        <f>0.012461*D156*F156*G156/J156</f>
        <v>#DIV/0!</v>
      </c>
      <c r="L156" s="235"/>
      <c r="M156" s="236"/>
      <c r="N156" s="237">
        <f>1+M156/273</f>
        <v>1</v>
      </c>
      <c r="O156" s="235"/>
      <c r="P156" s="148"/>
      <c r="Q156" s="148">
        <f>O156-P156</f>
        <v>0</v>
      </c>
      <c r="R156" s="238" t="e">
        <f>80.24985*(Q156*K156/(L156*N156))</f>
        <v>#DIV/0!</v>
      </c>
      <c r="S156" s="239" t="e">
        <f>R159-R156</f>
        <v>#DIV/0!</v>
      </c>
    </row>
    <row r="157" spans="1:20" ht="19.899999999999999" customHeight="1" x14ac:dyDescent="0.3">
      <c r="A157" s="46"/>
      <c r="B157" s="66"/>
      <c r="C157" s="78"/>
      <c r="D157" s="254"/>
      <c r="E157" s="293"/>
      <c r="F157" s="294">
        <f>1+E157/273</f>
        <v>1</v>
      </c>
      <c r="G157" s="295">
        <v>99.4</v>
      </c>
      <c r="H157" s="294"/>
      <c r="I157" s="36"/>
      <c r="J157" s="33">
        <f>H157-I157</f>
        <v>0</v>
      </c>
      <c r="K157" s="204" t="e">
        <f>0.012461*D157*F157*G157/J157</f>
        <v>#DIV/0!</v>
      </c>
      <c r="L157" s="235"/>
      <c r="M157" s="236"/>
      <c r="N157" s="237">
        <f>1+M157/273</f>
        <v>1</v>
      </c>
      <c r="O157" s="235"/>
      <c r="P157" s="148"/>
      <c r="Q157" s="148">
        <f>O157-P157</f>
        <v>0</v>
      </c>
      <c r="R157" s="240" t="e">
        <f>80.24985*(Q157*K157/(L157*N157))</f>
        <v>#DIV/0!</v>
      </c>
      <c r="S157" s="241" t="e">
        <f>R159-R157</f>
        <v>#DIV/0!</v>
      </c>
    </row>
    <row r="158" spans="1:20" ht="19.899999999999999" customHeight="1" x14ac:dyDescent="0.3">
      <c r="A158" s="46"/>
      <c r="B158" s="69"/>
      <c r="C158" s="78"/>
      <c r="D158" s="296"/>
      <c r="E158" s="293"/>
      <c r="F158" s="294">
        <f>1+E158/273</f>
        <v>1</v>
      </c>
      <c r="G158" s="295">
        <v>99.4</v>
      </c>
      <c r="H158" s="294"/>
      <c r="I158" s="254"/>
      <c r="J158" s="33">
        <f>H158-I158</f>
        <v>0</v>
      </c>
      <c r="K158" s="204" t="e">
        <f>0.012461*D158*F158*G158/J158</f>
        <v>#DIV/0!</v>
      </c>
      <c r="L158" s="235"/>
      <c r="M158" s="236"/>
      <c r="N158" s="237">
        <f>1+M158/273</f>
        <v>1</v>
      </c>
      <c r="O158" s="235"/>
      <c r="P158" s="148"/>
      <c r="Q158" s="148">
        <f>O158-P158</f>
        <v>0</v>
      </c>
      <c r="R158" s="135" t="e">
        <f>80.24985*(Q158*K158/(L158*N158))</f>
        <v>#DIV/0!</v>
      </c>
      <c r="S158" s="241" t="e">
        <f>R159-R158</f>
        <v>#DIV/0!</v>
      </c>
    </row>
    <row r="159" spans="1:20" ht="19.899999999999999" customHeight="1" thickBot="1" x14ac:dyDescent="0.35">
      <c r="B159" s="221" t="s">
        <v>89</v>
      </c>
      <c r="C159" s="161"/>
      <c r="D159" s="162"/>
      <c r="E159" s="163"/>
      <c r="F159" s="163"/>
      <c r="G159" s="163"/>
      <c r="H159" s="42"/>
      <c r="I159" s="40"/>
      <c r="J159" s="244">
        <f>AVERAGE(J156:J158)</f>
        <v>0</v>
      </c>
      <c r="K159" s="205" t="e">
        <f>AVERAGE(K156:K158)</f>
        <v>#DIV/0!</v>
      </c>
      <c r="L159" s="245"/>
      <c r="M159" s="246"/>
      <c r="N159" s="247"/>
      <c r="O159" s="248"/>
      <c r="P159" s="248"/>
      <c r="Q159" s="248"/>
      <c r="R159" s="242" t="e">
        <f>AVERAGE(R156:R158)</f>
        <v>#DIV/0!</v>
      </c>
      <c r="S159" s="243" t="e">
        <f>STDEV(S156:S158)</f>
        <v>#DIV/0!</v>
      </c>
    </row>
    <row r="160" spans="1:20" ht="19.899999999999999" customHeight="1" x14ac:dyDescent="0.3">
      <c r="B160" s="47"/>
      <c r="C160" s="212"/>
      <c r="D160" s="214"/>
      <c r="E160" s="47"/>
      <c r="F160" s="213"/>
      <c r="G160" s="215"/>
      <c r="H160" s="214"/>
      <c r="I160" s="47"/>
      <c r="J160" s="47"/>
      <c r="K160" s="213"/>
      <c r="L160" s="213"/>
      <c r="M160" s="215"/>
      <c r="N160" s="213"/>
      <c r="O160" s="216"/>
      <c r="P160" s="47"/>
      <c r="R160" s="216"/>
      <c r="S160" s="213"/>
    </row>
    <row r="161" spans="1:20" ht="19.899999999999999" customHeight="1" x14ac:dyDescent="0.3">
      <c r="B161" s="1" t="s">
        <v>167</v>
      </c>
    </row>
    <row r="162" spans="1:20" ht="19.899999999999999" customHeight="1" thickBot="1" x14ac:dyDescent="0.35">
      <c r="B162" s="1"/>
      <c r="E162" s="4" t="s">
        <v>212</v>
      </c>
      <c r="M162" s="79"/>
      <c r="N162" s="79"/>
    </row>
    <row r="163" spans="1:20" ht="48" customHeight="1" x14ac:dyDescent="0.3">
      <c r="B163" s="63" t="s">
        <v>76</v>
      </c>
      <c r="C163" s="227" t="s">
        <v>104</v>
      </c>
      <c r="D163" s="53" t="s">
        <v>69</v>
      </c>
      <c r="E163" s="50" t="s">
        <v>106</v>
      </c>
      <c r="F163" s="53"/>
      <c r="G163" s="52" t="s">
        <v>77</v>
      </c>
      <c r="H163" s="52" t="s">
        <v>118</v>
      </c>
      <c r="I163" s="164" t="s">
        <v>116</v>
      </c>
      <c r="J163" s="50" t="s">
        <v>153</v>
      </c>
      <c r="K163" s="219" t="s">
        <v>176</v>
      </c>
      <c r="L163" s="225" t="s">
        <v>69</v>
      </c>
      <c r="M163" s="168" t="s">
        <v>106</v>
      </c>
      <c r="N163" s="169"/>
      <c r="O163" s="120" t="s">
        <v>118</v>
      </c>
      <c r="P163" s="170" t="s">
        <v>116</v>
      </c>
      <c r="Q163" s="117" t="s">
        <v>175</v>
      </c>
      <c r="R163" s="117" t="s">
        <v>99</v>
      </c>
      <c r="S163" s="122" t="s">
        <v>124</v>
      </c>
    </row>
    <row r="164" spans="1:20" ht="19.899999999999999" customHeight="1" thickBot="1" x14ac:dyDescent="0.35">
      <c r="B164" s="64"/>
      <c r="C164" s="80"/>
      <c r="D164" s="167" t="s">
        <v>78</v>
      </c>
      <c r="E164" s="158" t="s">
        <v>79</v>
      </c>
      <c r="F164" s="152" t="s">
        <v>80</v>
      </c>
      <c r="G164" s="57" t="s">
        <v>81</v>
      </c>
      <c r="H164" s="178" t="s">
        <v>160</v>
      </c>
      <c r="I164" s="165" t="s">
        <v>149</v>
      </c>
      <c r="J164" s="159" t="s">
        <v>82</v>
      </c>
      <c r="K164" s="226" t="s">
        <v>185</v>
      </c>
      <c r="L164" s="202" t="s">
        <v>111</v>
      </c>
      <c r="M164" s="127" t="s">
        <v>84</v>
      </c>
      <c r="N164" s="171" t="s">
        <v>85</v>
      </c>
      <c r="O164" s="201" t="s">
        <v>123</v>
      </c>
      <c r="P164" s="200" t="s">
        <v>149</v>
      </c>
      <c r="Q164" s="127" t="s">
        <v>87</v>
      </c>
      <c r="R164" s="176" t="s">
        <v>126</v>
      </c>
      <c r="S164" s="177" t="s">
        <v>125</v>
      </c>
    </row>
    <row r="165" spans="1:20" ht="19.899999999999999" customHeight="1" x14ac:dyDescent="0.3">
      <c r="A165" s="46"/>
      <c r="B165" s="228" t="s">
        <v>186</v>
      </c>
      <c r="C165" s="78">
        <v>44637</v>
      </c>
      <c r="D165" s="36">
        <v>1.006</v>
      </c>
      <c r="E165" s="293">
        <v>22.3</v>
      </c>
      <c r="F165" s="294">
        <f>1+E165/273</f>
        <v>1.0816849816849816</v>
      </c>
      <c r="G165" s="295">
        <v>99.4</v>
      </c>
      <c r="H165" s="294">
        <v>1.575</v>
      </c>
      <c r="I165" s="254">
        <v>9.1999999999999998E-2</v>
      </c>
      <c r="J165" s="33">
        <f>H165-I165</f>
        <v>1.4829999999999999</v>
      </c>
      <c r="K165" s="203">
        <f>0.012461*D165*F165*G165/J165</f>
        <v>0.90885983258398606</v>
      </c>
      <c r="L165" s="235">
        <v>1</v>
      </c>
      <c r="M165" s="236">
        <v>22.6</v>
      </c>
      <c r="N165" s="237">
        <f>1+M165/273</f>
        <v>1.0827838827838827</v>
      </c>
      <c r="O165" s="235">
        <v>0.96</v>
      </c>
      <c r="P165" s="148">
        <v>9.1999999999999998E-2</v>
      </c>
      <c r="Q165" s="148">
        <f>O165-P165</f>
        <v>0.86799999999999999</v>
      </c>
      <c r="R165" s="240">
        <f>80.24985*(Q165*K170/(L165*N165))</f>
        <v>57.456293023330424</v>
      </c>
      <c r="S165" s="239">
        <f>R168-R165</f>
        <v>-0.66415677445007049</v>
      </c>
    </row>
    <row r="166" spans="1:20" ht="19.899999999999999" customHeight="1" x14ac:dyDescent="0.3">
      <c r="A166" s="46"/>
      <c r="B166" s="228" t="s">
        <v>186</v>
      </c>
      <c r="C166" s="78">
        <v>44637</v>
      </c>
      <c r="D166" s="254">
        <v>1.0069999999999999</v>
      </c>
      <c r="E166" s="293">
        <v>22.6</v>
      </c>
      <c r="F166" s="294">
        <f>1+E166/273</f>
        <v>1.0827838827838827</v>
      </c>
      <c r="G166" s="295">
        <v>99.4</v>
      </c>
      <c r="H166" s="294">
        <v>1.585</v>
      </c>
      <c r="I166" s="36">
        <v>9.1999999999999998E-2</v>
      </c>
      <c r="J166" s="33">
        <f>H166-I166</f>
        <v>1.4929999999999999</v>
      </c>
      <c r="K166" s="204">
        <f>0.012461*D166*F166*G166/J166</f>
        <v>0.9045877994236351</v>
      </c>
      <c r="L166" s="235">
        <v>1</v>
      </c>
      <c r="M166" s="236">
        <v>22.6</v>
      </c>
      <c r="N166" s="237">
        <f>1+M166/273</f>
        <v>1.0827838827838827</v>
      </c>
      <c r="O166" s="235">
        <v>0.92500000000000004</v>
      </c>
      <c r="P166" s="148">
        <v>9.1999999999999998E-2</v>
      </c>
      <c r="Q166" s="148">
        <f>O166-P166</f>
        <v>0.83300000000000007</v>
      </c>
      <c r="R166" s="240">
        <f>80.24985*(Q166*K171/(L166*N166))</f>
        <v>54.486539168102908</v>
      </c>
      <c r="S166" s="241">
        <f>R168-R166</f>
        <v>2.3055970807774457</v>
      </c>
    </row>
    <row r="167" spans="1:20" ht="19.899999999999999" customHeight="1" x14ac:dyDescent="0.3">
      <c r="A167" s="46"/>
      <c r="B167" s="228" t="s">
        <v>186</v>
      </c>
      <c r="C167" s="78">
        <v>44637</v>
      </c>
      <c r="D167" s="296">
        <v>1.0069999999999999</v>
      </c>
      <c r="E167" s="293">
        <v>22.4</v>
      </c>
      <c r="F167" s="294">
        <f>1+E167/273</f>
        <v>1.082051282051282</v>
      </c>
      <c r="G167" s="295">
        <v>99.4</v>
      </c>
      <c r="H167" s="294">
        <v>1.585</v>
      </c>
      <c r="I167" s="254">
        <v>9.1999999999999998E-2</v>
      </c>
      <c r="J167" s="33">
        <f>H167-I167</f>
        <v>1.4929999999999999</v>
      </c>
      <c r="K167" s="204">
        <f>0.012461*D167*F167*G167/J167</f>
        <v>0.9039757643766636</v>
      </c>
      <c r="L167" s="235">
        <v>1.0029999999999999</v>
      </c>
      <c r="M167" s="236">
        <v>22</v>
      </c>
      <c r="N167" s="237">
        <f>1+M167/273</f>
        <v>1.0805860805860805</v>
      </c>
      <c r="O167" s="235">
        <v>0.95499999999999996</v>
      </c>
      <c r="P167" s="148">
        <v>9.1999999999999998E-2</v>
      </c>
      <c r="Q167" s="148">
        <f>O167-P167</f>
        <v>0.86299999999999999</v>
      </c>
      <c r="R167" s="135">
        <f>80.24985*(Q167*K172/(L167*N167))</f>
        <v>58.433576555207722</v>
      </c>
      <c r="S167" s="241">
        <f>R168-R167</f>
        <v>-1.6414403063273681</v>
      </c>
    </row>
    <row r="168" spans="1:20" ht="19.899999999999999" customHeight="1" thickBot="1" x14ac:dyDescent="0.35">
      <c r="B168" s="221" t="s">
        <v>89</v>
      </c>
      <c r="C168" s="161"/>
      <c r="D168" s="314">
        <f>AVERAGE(D165:D167)</f>
        <v>1.0066666666666666</v>
      </c>
      <c r="E168" s="163"/>
      <c r="F168" s="163"/>
      <c r="G168" s="163"/>
      <c r="H168" s="42"/>
      <c r="I168" s="40"/>
      <c r="J168" s="244">
        <f>AVERAGE(J165:J167)</f>
        <v>1.4896666666666665</v>
      </c>
      <c r="K168" s="205">
        <f>AVERAGE(K165:K167)</f>
        <v>0.90580779879476159</v>
      </c>
      <c r="L168" s="183">
        <f>AVERAGE(L165:L167)</f>
        <v>1.0010000000000001</v>
      </c>
      <c r="M168" s="246"/>
      <c r="N168" s="247"/>
      <c r="O168" s="248"/>
      <c r="P168" s="248"/>
      <c r="Q168" s="244">
        <f>AVERAGE(Q165:Q167)</f>
        <v>0.85466666666666669</v>
      </c>
      <c r="R168" s="250">
        <f>AVERAGE(R165:R167)</f>
        <v>56.792136248880354</v>
      </c>
      <c r="S168" s="243">
        <f>STDEV(S165:S167)</f>
        <v>2.0556274466903632</v>
      </c>
    </row>
    <row r="169" spans="1:20" ht="19.899999999999999" customHeight="1" x14ac:dyDescent="0.3">
      <c r="C169" s="251"/>
      <c r="D169" s="252"/>
      <c r="E169" s="252"/>
      <c r="F169" s="252"/>
      <c r="G169" s="252"/>
      <c r="H169" s="232"/>
      <c r="I169" s="1"/>
      <c r="J169" s="232"/>
      <c r="K169" s="232"/>
      <c r="L169" s="262"/>
      <c r="M169" s="263"/>
      <c r="N169" s="264"/>
      <c r="O169" s="262"/>
      <c r="P169" s="262"/>
      <c r="Q169" s="265"/>
      <c r="R169" s="259"/>
      <c r="S169" s="260"/>
    </row>
    <row r="170" spans="1:20" ht="19.899999999999999" customHeight="1" x14ac:dyDescent="0.3">
      <c r="A170" s="46"/>
      <c r="B170" s="340" t="s">
        <v>211</v>
      </c>
      <c r="C170" s="289">
        <v>44665</v>
      </c>
      <c r="D170" s="36">
        <v>1.0049999999999999</v>
      </c>
      <c r="E170" s="293">
        <v>21.2</v>
      </c>
      <c r="F170" s="35">
        <f>1+E170/273</f>
        <v>1.0776556776556776</v>
      </c>
      <c r="G170" s="295">
        <v>99.4</v>
      </c>
      <c r="H170" s="294">
        <v>1.585</v>
      </c>
      <c r="I170" s="33">
        <v>8.3000000000000004E-2</v>
      </c>
      <c r="J170" s="33">
        <f>H170-I170</f>
        <v>1.502</v>
      </c>
      <c r="K170" s="204">
        <f>0.012461*D170*F170*G170/J170</f>
        <v>0.89313154939055617</v>
      </c>
      <c r="L170" s="186">
        <v>1.002</v>
      </c>
      <c r="M170" s="269">
        <v>19.5</v>
      </c>
      <c r="N170" s="270">
        <f>1+M170/273</f>
        <v>1.0714285714285714</v>
      </c>
      <c r="O170" s="186">
        <v>0.48</v>
      </c>
      <c r="P170" s="271">
        <v>9.9000000000000005E-2</v>
      </c>
      <c r="Q170" s="272">
        <f>O170-P170</f>
        <v>0.38100000000000001</v>
      </c>
      <c r="R170" s="273">
        <f>80.24985*(Q170*K175/(L170*N170))</f>
        <v>25.534198936306982</v>
      </c>
      <c r="S170" s="315">
        <f>R173-R170</f>
        <v>0.20712971104014599</v>
      </c>
    </row>
    <row r="171" spans="1:20" ht="19.899999999999999" customHeight="1" x14ac:dyDescent="0.3">
      <c r="A171" s="46"/>
      <c r="B171" s="340" t="s">
        <v>211</v>
      </c>
      <c r="C171" s="256">
        <v>44665</v>
      </c>
      <c r="D171" s="254">
        <v>1.0049999999999999</v>
      </c>
      <c r="E171" s="293">
        <v>21.2</v>
      </c>
      <c r="F171" s="35">
        <f>1+E171/273</f>
        <v>1.0776556776556776</v>
      </c>
      <c r="G171" s="295">
        <v>99.4</v>
      </c>
      <c r="H171" s="294">
        <v>1.6</v>
      </c>
      <c r="I171" s="33">
        <v>0.08</v>
      </c>
      <c r="J171" s="33">
        <f>H171-I171</f>
        <v>1.52</v>
      </c>
      <c r="K171" s="291">
        <f>0.012461*D171*F171*G171/J171</f>
        <v>0.88255499156882589</v>
      </c>
      <c r="L171" s="274">
        <v>1.0029999999999999</v>
      </c>
      <c r="M171" s="275">
        <v>19.5</v>
      </c>
      <c r="N171" s="276">
        <f>1+M171/273</f>
        <v>1.0714285714285714</v>
      </c>
      <c r="O171" s="277">
        <v>0.47</v>
      </c>
      <c r="P171" s="278">
        <v>8.2000000000000003E-2</v>
      </c>
      <c r="Q171" s="279">
        <f>O171-P171</f>
        <v>0.38799999999999996</v>
      </c>
      <c r="R171" s="280">
        <f>80.24985*(Q171*K176/(L171*N171))</f>
        <v>25.480084506191503</v>
      </c>
      <c r="S171" s="316">
        <f>R173-R171</f>
        <v>0.26124414115562544</v>
      </c>
    </row>
    <row r="172" spans="1:20" ht="19.899999999999999" customHeight="1" x14ac:dyDescent="0.3">
      <c r="A172" s="46"/>
      <c r="B172" s="341" t="s">
        <v>211</v>
      </c>
      <c r="C172" s="289">
        <v>44665</v>
      </c>
      <c r="D172" s="296">
        <v>1.004</v>
      </c>
      <c r="E172" s="293">
        <v>21.1</v>
      </c>
      <c r="F172" s="35">
        <f>1+E172/273</f>
        <v>1.0772893772893772</v>
      </c>
      <c r="G172" s="295">
        <v>99.4</v>
      </c>
      <c r="H172" s="294">
        <v>1.5549999999999999</v>
      </c>
      <c r="I172" s="253">
        <v>0.09</v>
      </c>
      <c r="J172" s="312">
        <f>H172-I172</f>
        <v>1.4649999999999999</v>
      </c>
      <c r="K172" s="291">
        <f>0.012461*D172*F172*G172/J172</f>
        <v>0.91446638539739211</v>
      </c>
      <c r="L172" s="274">
        <v>1</v>
      </c>
      <c r="M172" s="275">
        <v>19.5</v>
      </c>
      <c r="N172" s="276">
        <f>1+M172/273</f>
        <v>1.0714285714285714</v>
      </c>
      <c r="O172" s="277">
        <v>0.48</v>
      </c>
      <c r="P172" s="281">
        <v>8.3000000000000004E-2</v>
      </c>
      <c r="Q172" s="279">
        <f>O172-P172</f>
        <v>0.39699999999999996</v>
      </c>
      <c r="R172" s="282">
        <f>80.24985*(Q172*K177/(L172*N172))</f>
        <v>26.209702499542903</v>
      </c>
      <c r="S172" s="316">
        <f>R173-R172</f>
        <v>-0.46837385219577499</v>
      </c>
    </row>
    <row r="173" spans="1:20" ht="19.899999999999999" customHeight="1" thickBot="1" x14ac:dyDescent="0.35">
      <c r="A173" s="46"/>
      <c r="B173" s="342" t="s">
        <v>210</v>
      </c>
      <c r="C173" s="339"/>
      <c r="D173" s="314">
        <f>AVERAGE(D170:D172)</f>
        <v>1.0046666666666666</v>
      </c>
      <c r="E173" s="261"/>
      <c r="F173" s="163"/>
      <c r="G173" s="163"/>
      <c r="H173" s="41"/>
      <c r="I173" s="310"/>
      <c r="J173" s="311">
        <f>AVERAGE(J170:J172)</f>
        <v>1.4956666666666667</v>
      </c>
      <c r="K173" s="309">
        <f>AVERAGE(K170:K172)</f>
        <v>0.8967176421189248</v>
      </c>
      <c r="L173" s="183">
        <f>AVERAGE(L170:L172)</f>
        <v>1.0016666666666667</v>
      </c>
      <c r="M173" s="246"/>
      <c r="N173" s="163"/>
      <c r="O173" s="163"/>
      <c r="P173" s="287"/>
      <c r="Q173" s="255">
        <f>AVERAGE(Q170:Q172)</f>
        <v>0.38866666666666666</v>
      </c>
      <c r="R173" s="250">
        <f>AVERAGE(R170:R172)</f>
        <v>25.741328647347128</v>
      </c>
      <c r="S173" s="243">
        <f>STDEV(S170:S172)</f>
        <v>0.4065250815782615</v>
      </c>
    </row>
    <row r="174" spans="1:20" ht="19.899999999999999" customHeight="1" x14ac:dyDescent="0.3">
      <c r="B174" s="251"/>
      <c r="C174" s="1"/>
      <c r="D174" s="229"/>
      <c r="E174" s="1"/>
      <c r="F174" s="1"/>
      <c r="G174" s="230"/>
      <c r="H174" s="230"/>
      <c r="I174" s="1"/>
      <c r="J174" s="257"/>
      <c r="K174" s="1"/>
      <c r="L174" s="1"/>
      <c r="M174" s="265"/>
      <c r="N174" s="288"/>
      <c r="O174" s="1"/>
      <c r="P174" s="258"/>
      <c r="Q174" s="232"/>
      <c r="R174" s="266"/>
      <c r="S174" s="267"/>
      <c r="T174" s="229"/>
    </row>
    <row r="175" spans="1:20" ht="19.899999999999999" customHeight="1" x14ac:dyDescent="0.3">
      <c r="A175" s="46"/>
      <c r="B175" s="340" t="s">
        <v>209</v>
      </c>
      <c r="C175" s="256">
        <v>44693</v>
      </c>
      <c r="D175" s="33">
        <v>1.002</v>
      </c>
      <c r="E175" s="34">
        <v>24.4</v>
      </c>
      <c r="F175" s="35">
        <f>1+E175/273</f>
        <v>1.0893772893772893</v>
      </c>
      <c r="G175" s="36">
        <v>99.4</v>
      </c>
      <c r="H175" s="33">
        <v>1.6</v>
      </c>
      <c r="I175" s="33">
        <v>9.1999999999999998E-2</v>
      </c>
      <c r="J175" s="33">
        <f>H175-I175</f>
        <v>1.508</v>
      </c>
      <c r="K175" s="204">
        <f>0.012461*D175*F175*G175/J175</f>
        <v>0.89656953478473778</v>
      </c>
      <c r="L175" s="283">
        <v>1.0029999999999999</v>
      </c>
      <c r="M175" s="269">
        <v>21.7</v>
      </c>
      <c r="N175" s="270">
        <f>1+M175/273</f>
        <v>1.0794871794871794</v>
      </c>
      <c r="O175" s="284">
        <v>0.63</v>
      </c>
      <c r="P175" s="284">
        <v>9.1999999999999998E-2</v>
      </c>
      <c r="Q175" s="279">
        <f t="shared" ref="Q175:Q177" si="8">O175-P175</f>
        <v>0.53800000000000003</v>
      </c>
      <c r="R175" s="282">
        <f>80.24985*(Q175*K175/(L175*N175))</f>
        <v>35.751318302330205</v>
      </c>
      <c r="S175" s="317">
        <f>R178-R175</f>
        <v>-0.31500153446938128</v>
      </c>
    </row>
    <row r="176" spans="1:20" ht="19.899999999999999" customHeight="1" x14ac:dyDescent="0.3">
      <c r="A176" s="46"/>
      <c r="B176" s="340" t="s">
        <v>209</v>
      </c>
      <c r="C176" s="256">
        <v>44693</v>
      </c>
      <c r="D176" s="33">
        <v>1.006</v>
      </c>
      <c r="E176" s="34">
        <v>21.4</v>
      </c>
      <c r="F176" s="35">
        <f>1+E176/273</f>
        <v>1.0783882783882783</v>
      </c>
      <c r="G176" s="36">
        <v>99.4</v>
      </c>
      <c r="H176" s="33">
        <v>1.62</v>
      </c>
      <c r="I176" s="33">
        <v>9.1999999999999998E-2</v>
      </c>
      <c r="J176" s="33">
        <f>H176-I176</f>
        <v>1.528</v>
      </c>
      <c r="K176" s="291">
        <f>0.012461*D176*F176*G176/J176</f>
        <v>0.87940527331990859</v>
      </c>
      <c r="L176" s="290">
        <v>1.002</v>
      </c>
      <c r="M176" s="275">
        <v>21.8</v>
      </c>
      <c r="N176" s="276">
        <f>1+M176/273</f>
        <v>1.0798534798534798</v>
      </c>
      <c r="O176" s="285">
        <v>0.63500000000000001</v>
      </c>
      <c r="P176" s="98">
        <v>9.6000000000000002E-2</v>
      </c>
      <c r="Q176" s="279">
        <f t="shared" si="8"/>
        <v>0.53900000000000003</v>
      </c>
      <c r="R176" s="273">
        <f>80.24985*(Q176*K176/(L176*N176))</f>
        <v>35.155194603728447</v>
      </c>
      <c r="S176" s="318">
        <f>R178-R176</f>
        <v>0.28112216413237689</v>
      </c>
    </row>
    <row r="177" spans="1:19" ht="19.899999999999999" customHeight="1" x14ac:dyDescent="0.3">
      <c r="A177" s="46"/>
      <c r="B177" s="344" t="s">
        <v>209</v>
      </c>
      <c r="C177" s="256">
        <v>44693</v>
      </c>
      <c r="D177" s="33">
        <v>1.004</v>
      </c>
      <c r="E177" s="34">
        <v>21.7</v>
      </c>
      <c r="F177" s="35">
        <f>1+E177/273</f>
        <v>1.0794871794871794</v>
      </c>
      <c r="G177" s="253">
        <v>99.4</v>
      </c>
      <c r="H177" s="33">
        <v>1.615</v>
      </c>
      <c r="I177" s="33">
        <v>9.1999999999999998E-2</v>
      </c>
      <c r="J177" s="312">
        <f>H177-I177</f>
        <v>1.5229999999999999</v>
      </c>
      <c r="K177" s="204">
        <f>0.012461*D177*F177*G177/J177</f>
        <v>0.88143558295132751</v>
      </c>
      <c r="L177" s="186">
        <v>1.0009999999999999</v>
      </c>
      <c r="M177" s="275">
        <v>21.8</v>
      </c>
      <c r="N177" s="276">
        <f>1+M177/273</f>
        <v>1.0798534798534798</v>
      </c>
      <c r="O177" s="286">
        <v>0.63500000000000001</v>
      </c>
      <c r="P177" s="98">
        <v>9.4E-2</v>
      </c>
      <c r="Q177" s="279">
        <f t="shared" si="8"/>
        <v>0.54100000000000004</v>
      </c>
      <c r="R177" s="282">
        <f>80.24985*(Q177*K177/(L177*N177))</f>
        <v>35.402437397523812</v>
      </c>
      <c r="S177" s="318">
        <f>R178-R177</f>
        <v>3.3879370337011494E-2</v>
      </c>
    </row>
    <row r="178" spans="1:19" ht="19.899999999999999" customHeight="1" thickBot="1" x14ac:dyDescent="0.35">
      <c r="A178" s="46"/>
      <c r="B178" s="343" t="s">
        <v>210</v>
      </c>
      <c r="C178" s="38"/>
      <c r="D178" s="314">
        <f>AVERAGE(D175:D177)</f>
        <v>1.004</v>
      </c>
      <c r="E178" s="268"/>
      <c r="F178" s="40"/>
      <c r="G178" s="40"/>
      <c r="H178" s="41"/>
      <c r="I178" s="41"/>
      <c r="J178" s="313">
        <f>AVERAGE(J175:J177)</f>
        <v>1.5196666666666667</v>
      </c>
      <c r="K178" s="292"/>
      <c r="L178" s="183">
        <f>AVERAGE(L175:L177)</f>
        <v>1.002</v>
      </c>
      <c r="M178" s="40"/>
      <c r="N178" s="42"/>
      <c r="O178" s="40"/>
      <c r="P178" s="40"/>
      <c r="Q178" s="255">
        <f>AVERAGE(Q175:Q177)</f>
        <v>0.53933333333333333</v>
      </c>
      <c r="R178" s="250">
        <f>AVERAGE(R175:R177)</f>
        <v>35.436316767860824</v>
      </c>
      <c r="S178" s="319">
        <f>STDEV(S175:S177)</f>
        <v>0.29950246210921894</v>
      </c>
    </row>
    <row r="179" spans="1:19" ht="19.899999999999999" customHeight="1" thickBot="1" x14ac:dyDescent="0.35">
      <c r="B179" s="345"/>
      <c r="C179" s="346"/>
      <c r="D179" s="347"/>
      <c r="F179" s="346"/>
      <c r="G179" s="346"/>
      <c r="H179" s="348"/>
      <c r="I179" s="348"/>
      <c r="J179" s="232"/>
      <c r="K179" s="349"/>
      <c r="L179" s="350"/>
      <c r="M179" s="346"/>
      <c r="N179" s="350"/>
      <c r="O179" s="346"/>
      <c r="P179" s="346"/>
      <c r="Q179" s="351"/>
      <c r="R179" s="352"/>
      <c r="S179" s="353"/>
    </row>
    <row r="180" spans="1:19" ht="19.899999999999999" customHeight="1" x14ac:dyDescent="0.3">
      <c r="A180" s="249" t="s">
        <v>204</v>
      </c>
      <c r="B180" s="4" t="s">
        <v>205</v>
      </c>
      <c r="K180" s="47"/>
    </row>
    <row r="181" spans="1:19" ht="19.899999999999999" customHeight="1" x14ac:dyDescent="0.3">
      <c r="B181" s="1" t="s">
        <v>206</v>
      </c>
    </row>
    <row r="182" spans="1:19" ht="19.899999999999999" customHeight="1" x14ac:dyDescent="0.3">
      <c r="B182" s="1" t="s">
        <v>207</v>
      </c>
    </row>
    <row r="183" spans="1:19" ht="19.899999999999999" customHeight="1" x14ac:dyDescent="0.3"/>
    <row r="184" spans="1:19" ht="19.899999999999999" customHeight="1" x14ac:dyDescent="0.3"/>
    <row r="185" spans="1:19" ht="19.899999999999999" customHeight="1" thickBot="1" x14ac:dyDescent="0.35">
      <c r="F185" s="1"/>
      <c r="G185" s="1"/>
      <c r="H185" s="1" t="s">
        <v>213</v>
      </c>
      <c r="I185" s="1"/>
      <c r="J185" s="1"/>
      <c r="K185" s="1"/>
    </row>
    <row r="186" spans="1:19" ht="48" customHeight="1" x14ac:dyDescent="0.3">
      <c r="F186" s="304" t="s">
        <v>76</v>
      </c>
      <c r="G186" s="180" t="s">
        <v>104</v>
      </c>
      <c r="H186" s="53" t="s">
        <v>227</v>
      </c>
      <c r="I186" s="117" t="s">
        <v>175</v>
      </c>
      <c r="J186" s="298" t="s">
        <v>99</v>
      </c>
    </row>
    <row r="187" spans="1:19" ht="19.899999999999999" customHeight="1" thickBot="1" x14ac:dyDescent="0.35">
      <c r="F187" s="305"/>
      <c r="G187" s="297"/>
      <c r="H187" s="159" t="s">
        <v>82</v>
      </c>
      <c r="I187" s="127" t="s">
        <v>87</v>
      </c>
      <c r="J187" s="299" t="s">
        <v>126</v>
      </c>
    </row>
    <row r="188" spans="1:19" ht="19.899999999999999" customHeight="1" x14ac:dyDescent="0.3">
      <c r="F188" s="306"/>
      <c r="G188" s="303"/>
      <c r="H188" s="300"/>
      <c r="I188" s="300"/>
      <c r="J188" s="301" t="e">
        <f>99.4*I188/H188</f>
        <v>#DIV/0!</v>
      </c>
    </row>
    <row r="189" spans="1:19" ht="19.899999999999999" customHeight="1" x14ac:dyDescent="0.3">
      <c r="G189" s="302"/>
    </row>
    <row r="190" spans="1:19" ht="19.899999999999999" customHeight="1" thickBot="1" x14ac:dyDescent="0.35">
      <c r="F190" s="1"/>
      <c r="G190" s="23"/>
      <c r="H190" s="1" t="s">
        <v>215</v>
      </c>
      <c r="I190" s="1"/>
      <c r="J190" s="1"/>
      <c r="K190" s="23"/>
      <c r="L190" s="23"/>
      <c r="M190" s="1"/>
      <c r="N190" s="1"/>
      <c r="O190" s="1"/>
      <c r="P190" s="1"/>
      <c r="Q190" s="1"/>
    </row>
    <row r="191" spans="1:19" ht="19.899999999999999" customHeight="1" thickBot="1" x14ac:dyDescent="0.35">
      <c r="F191" s="1"/>
      <c r="G191" s="1"/>
      <c r="H191" s="1"/>
      <c r="I191" s="1"/>
      <c r="J191" s="1"/>
      <c r="K191" s="1"/>
      <c r="L191" s="1"/>
      <c r="M191" s="1"/>
      <c r="N191" s="1"/>
      <c r="O191" s="1"/>
      <c r="P191" s="1"/>
      <c r="Q191" s="1"/>
    </row>
    <row r="192" spans="1:19" ht="64.150000000000006" customHeight="1" x14ac:dyDescent="0.3">
      <c r="F192" s="304" t="s">
        <v>76</v>
      </c>
      <c r="G192" s="180" t="s">
        <v>104</v>
      </c>
      <c r="H192" s="50" t="s">
        <v>153</v>
      </c>
      <c r="I192" s="117" t="s">
        <v>175</v>
      </c>
      <c r="J192" s="298" t="s">
        <v>228</v>
      </c>
      <c r="K192" s="354" t="s">
        <v>217</v>
      </c>
      <c r="L192" s="355" t="s">
        <v>218</v>
      </c>
      <c r="M192" s="335" t="s">
        <v>224</v>
      </c>
      <c r="N192" s="1"/>
      <c r="O192" s="1"/>
      <c r="P192" s="1"/>
      <c r="Q192" s="1"/>
    </row>
    <row r="193" spans="2:17" ht="19.899999999999999" customHeight="1" thickBot="1" x14ac:dyDescent="0.35">
      <c r="F193" s="320"/>
      <c r="G193" s="19"/>
      <c r="H193" s="159" t="s">
        <v>82</v>
      </c>
      <c r="I193" s="127" t="s">
        <v>87</v>
      </c>
      <c r="J193" s="299" t="s">
        <v>216</v>
      </c>
      <c r="K193" s="322" t="s">
        <v>216</v>
      </c>
      <c r="L193" s="323" t="s">
        <v>216</v>
      </c>
      <c r="M193" s="336" t="s">
        <v>216</v>
      </c>
      <c r="N193" s="1"/>
      <c r="O193" s="1"/>
      <c r="P193" s="1"/>
      <c r="Q193" s="1"/>
    </row>
    <row r="194" spans="2:17" ht="19.899999999999999" customHeight="1" x14ac:dyDescent="0.3">
      <c r="F194" s="307" t="s">
        <v>186</v>
      </c>
      <c r="G194" s="333">
        <v>44637</v>
      </c>
      <c r="H194" s="312">
        <v>1.4896666666666665</v>
      </c>
      <c r="I194" s="133">
        <v>0.85466666666666669</v>
      </c>
      <c r="J194" s="321">
        <f t="shared" ref="J194:J199" si="9">99.4*I194/H194</f>
        <v>57.028776012530777</v>
      </c>
      <c r="K194" s="326">
        <v>57.4</v>
      </c>
      <c r="L194" s="324">
        <v>56.7</v>
      </c>
      <c r="M194" s="337">
        <v>56.5</v>
      </c>
      <c r="N194" s="332"/>
      <c r="O194" s="1"/>
      <c r="P194" s="1"/>
      <c r="Q194" s="1"/>
    </row>
    <row r="195" spans="2:17" ht="19.899999999999999" customHeight="1" x14ac:dyDescent="0.3">
      <c r="F195" s="308" t="s">
        <v>219</v>
      </c>
      <c r="G195" s="331">
        <v>44209</v>
      </c>
      <c r="H195" s="312">
        <v>1.5069999999999999</v>
      </c>
      <c r="I195" s="133">
        <v>0.68100000000000005</v>
      </c>
      <c r="J195" s="136">
        <f t="shared" si="9"/>
        <v>44.917982747179842</v>
      </c>
      <c r="K195" s="327">
        <v>44.5</v>
      </c>
      <c r="L195" s="325">
        <v>49.4</v>
      </c>
      <c r="M195" s="338">
        <v>49.3</v>
      </c>
      <c r="N195" s="1"/>
      <c r="O195" s="1"/>
      <c r="P195" s="1"/>
      <c r="Q195" s="1"/>
    </row>
    <row r="196" spans="2:17" ht="19.899999999999999" customHeight="1" x14ac:dyDescent="0.3">
      <c r="F196" s="328" t="s">
        <v>220</v>
      </c>
      <c r="G196" s="331">
        <v>44203</v>
      </c>
      <c r="H196" s="312">
        <v>1.5069999999999999</v>
      </c>
      <c r="I196" s="133">
        <v>0.78100000000000003</v>
      </c>
      <c r="J196" s="136">
        <f t="shared" si="9"/>
        <v>51.513868613138698</v>
      </c>
      <c r="K196" s="327">
        <v>53.9</v>
      </c>
      <c r="L196" s="325">
        <v>53.8</v>
      </c>
      <c r="M196" s="338">
        <v>53.2</v>
      </c>
      <c r="N196" s="1"/>
      <c r="O196" s="1"/>
      <c r="P196" s="1"/>
      <c r="Q196" s="1"/>
    </row>
    <row r="197" spans="2:17" ht="19.899999999999999" customHeight="1" x14ac:dyDescent="0.3">
      <c r="F197" s="308" t="s">
        <v>221</v>
      </c>
      <c r="G197" s="331">
        <v>44203</v>
      </c>
      <c r="H197" s="312">
        <v>1.5069999999999999</v>
      </c>
      <c r="I197" s="133">
        <v>0.71099999999999997</v>
      </c>
      <c r="J197" s="136">
        <f t="shared" si="9"/>
        <v>46.896748506967491</v>
      </c>
      <c r="K197" s="327">
        <v>46.9</v>
      </c>
      <c r="L197" s="325">
        <v>48.1</v>
      </c>
      <c r="M197" s="338">
        <v>48.5</v>
      </c>
      <c r="N197" s="1"/>
      <c r="O197" s="1"/>
      <c r="P197" s="1"/>
      <c r="Q197" s="1"/>
    </row>
    <row r="198" spans="2:17" ht="19.899999999999999" customHeight="1" x14ac:dyDescent="0.3">
      <c r="B198" s="1"/>
      <c r="C198" s="1"/>
      <c r="D198" s="1"/>
      <c r="E198" s="1"/>
      <c r="F198" s="308" t="s">
        <v>211</v>
      </c>
      <c r="G198" s="331">
        <v>44665</v>
      </c>
      <c r="H198" s="312">
        <v>1.5196666666666667</v>
      </c>
      <c r="I198" s="133">
        <v>0.38866666666666666</v>
      </c>
      <c r="J198" s="136">
        <f t="shared" si="9"/>
        <v>25.422329458214524</v>
      </c>
      <c r="K198" s="327">
        <v>26.1</v>
      </c>
      <c r="L198" s="325">
        <v>26.3</v>
      </c>
      <c r="M198" s="338">
        <v>24.3</v>
      </c>
      <c r="N198" s="1"/>
      <c r="O198" s="1"/>
      <c r="P198" s="1"/>
      <c r="Q198" s="1"/>
    </row>
    <row r="199" spans="2:17" ht="19.899999999999999" customHeight="1" x14ac:dyDescent="0.3">
      <c r="B199" s="1"/>
      <c r="C199" s="1"/>
      <c r="D199" s="1"/>
      <c r="E199" s="1"/>
      <c r="F199" s="328" t="s">
        <v>209</v>
      </c>
      <c r="G199" s="331">
        <v>44693</v>
      </c>
      <c r="H199" s="312">
        <v>1.5196666666666667</v>
      </c>
      <c r="I199" s="133">
        <v>0.53933333333333333</v>
      </c>
      <c r="J199" s="136">
        <f t="shared" si="9"/>
        <v>35.277297652994079</v>
      </c>
      <c r="K199" s="327">
        <v>35.5</v>
      </c>
      <c r="L199" s="325">
        <v>36.5</v>
      </c>
      <c r="M199" s="338"/>
      <c r="N199" s="1"/>
      <c r="O199" s="1"/>
      <c r="P199" s="1"/>
      <c r="Q199" s="1"/>
    </row>
    <row r="200" spans="2:17" ht="19.899999999999999" customHeight="1" x14ac:dyDescent="0.3">
      <c r="B200" s="1"/>
      <c r="C200" s="1"/>
      <c r="D200" s="1"/>
      <c r="E200" s="1"/>
      <c r="F200" s="329"/>
      <c r="G200" s="330"/>
      <c r="H200" s="230"/>
      <c r="I200" s="230"/>
      <c r="J200" s="334"/>
      <c r="K200" s="1"/>
      <c r="L200" s="1"/>
      <c r="M200" s="1"/>
      <c r="N200" s="1"/>
      <c r="O200" s="1"/>
      <c r="P200" s="1"/>
      <c r="Q200" s="1"/>
    </row>
    <row r="201" spans="2:17" ht="19.899999999999999" customHeight="1" x14ac:dyDescent="0.3">
      <c r="B201" s="1" t="s">
        <v>229</v>
      </c>
      <c r="C201" s="1"/>
      <c r="D201" s="1"/>
      <c r="E201" s="1"/>
      <c r="F201" s="1"/>
      <c r="G201" s="1"/>
      <c r="H201" s="1"/>
      <c r="I201" s="1"/>
      <c r="J201" s="1"/>
      <c r="K201" s="1"/>
      <c r="L201" s="1"/>
      <c r="M201" s="1"/>
      <c r="N201" s="1"/>
      <c r="O201" s="1"/>
      <c r="P201" s="1"/>
      <c r="Q201" s="1"/>
    </row>
    <row r="202" spans="2:17" ht="18" x14ac:dyDescent="0.3">
      <c r="B202" s="1" t="s">
        <v>225</v>
      </c>
      <c r="C202" s="1"/>
      <c r="D202" s="1"/>
      <c r="E202" s="1"/>
      <c r="F202" s="1"/>
      <c r="G202" s="1"/>
      <c r="H202" s="1"/>
      <c r="I202" s="1"/>
      <c r="J202" s="1"/>
      <c r="K202" s="1"/>
      <c r="L202" s="1"/>
      <c r="M202" s="1"/>
      <c r="N202" s="1"/>
      <c r="O202" s="1"/>
      <c r="P202" s="1"/>
      <c r="Q202" s="1"/>
    </row>
    <row r="203" spans="2:17" ht="19.899999999999999" customHeight="1" x14ac:dyDescent="0.3">
      <c r="B203" s="1" t="s">
        <v>222</v>
      </c>
      <c r="C203" s="1"/>
      <c r="D203" s="1"/>
      <c r="E203" s="1"/>
      <c r="F203" s="1"/>
      <c r="G203" s="1"/>
      <c r="H203" s="1"/>
      <c r="I203" s="1"/>
      <c r="J203" s="1"/>
      <c r="K203" s="1"/>
      <c r="L203" s="1"/>
      <c r="M203" s="1"/>
      <c r="N203" s="1"/>
      <c r="P203" s="1"/>
      <c r="Q203" s="1"/>
    </row>
    <row r="204" spans="2:17" ht="19.899999999999999" customHeight="1" x14ac:dyDescent="0.3">
      <c r="B204" t="s">
        <v>223</v>
      </c>
      <c r="K204" s="1"/>
      <c r="L204" s="1"/>
      <c r="M204" s="1"/>
      <c r="N204" s="1"/>
      <c r="O204" s="1"/>
      <c r="P204" s="1"/>
      <c r="Q204" s="1"/>
    </row>
    <row r="205" spans="2:17" ht="19.899999999999999" customHeight="1" x14ac:dyDescent="0.3">
      <c r="B205" s="1" t="s">
        <v>233</v>
      </c>
      <c r="C205" s="1"/>
      <c r="D205" s="1"/>
      <c r="E205" s="1"/>
      <c r="F205" s="1"/>
      <c r="G205" s="1"/>
      <c r="H205" s="1"/>
      <c r="I205" s="1"/>
      <c r="J205" s="1"/>
      <c r="K205" s="1"/>
      <c r="L205" s="1"/>
      <c r="M205" s="1"/>
      <c r="N205" s="1"/>
      <c r="O205" s="1"/>
      <c r="P205" s="1"/>
      <c r="Q205" s="1"/>
    </row>
    <row r="206" spans="2:17" ht="19.899999999999999" customHeight="1" x14ac:dyDescent="0.3">
      <c r="B206" s="1" t="s">
        <v>234</v>
      </c>
      <c r="C206" s="1"/>
      <c r="D206" s="1"/>
      <c r="E206" s="1"/>
      <c r="F206" s="1"/>
      <c r="G206" s="1"/>
      <c r="H206" s="1"/>
      <c r="I206" s="1"/>
      <c r="J206" s="1"/>
      <c r="K206" s="1"/>
      <c r="L206" s="1"/>
      <c r="M206" s="1"/>
      <c r="N206" s="1"/>
      <c r="O206" s="1"/>
      <c r="P206" s="1"/>
      <c r="Q206" s="1"/>
    </row>
    <row r="207" spans="2:17" ht="18" x14ac:dyDescent="0.3">
      <c r="B207" s="1"/>
      <c r="C207" s="1"/>
      <c r="D207" s="1"/>
      <c r="E207" s="1"/>
      <c r="F207" s="1"/>
      <c r="G207" s="1"/>
      <c r="H207" s="1"/>
      <c r="I207" s="1"/>
      <c r="J207" s="1"/>
      <c r="K207" s="1"/>
      <c r="L207" s="1"/>
      <c r="M207" s="1"/>
      <c r="N207" s="1"/>
      <c r="O207" s="1"/>
      <c r="P207" s="1"/>
      <c r="Q207" s="1"/>
    </row>
    <row r="208" spans="2:17" ht="18" x14ac:dyDescent="0.3">
      <c r="B208" s="1"/>
      <c r="C208" s="1"/>
      <c r="D208" s="1"/>
      <c r="E208" s="1"/>
      <c r="F208" s="1"/>
      <c r="G208" s="1"/>
      <c r="H208" s="1"/>
      <c r="I208" s="1"/>
      <c r="J208" s="1"/>
      <c r="K208" s="1"/>
      <c r="L208" s="1"/>
      <c r="M208" s="1"/>
      <c r="N208" s="1"/>
      <c r="O208" s="1"/>
    </row>
    <row r="209" spans="2:15" ht="18" x14ac:dyDescent="0.3">
      <c r="B209" s="1"/>
      <c r="C209" s="1"/>
      <c r="D209" s="1"/>
      <c r="E209" s="1"/>
      <c r="F209" s="1"/>
      <c r="G209" s="1"/>
      <c r="H209" s="1"/>
      <c r="I209" s="1"/>
      <c r="J209" s="1"/>
      <c r="K209" s="1"/>
      <c r="L209" s="1"/>
      <c r="M209" s="1"/>
      <c r="N209" s="1"/>
      <c r="O209" s="1" t="s">
        <v>214</v>
      </c>
    </row>
  </sheetData>
  <mergeCells count="47">
    <mergeCell ref="O2:P2"/>
    <mergeCell ref="P130:Q130"/>
    <mergeCell ref="P131:Q131"/>
    <mergeCell ref="P132:Q132"/>
    <mergeCell ref="I132:J132"/>
    <mergeCell ref="L106:S106"/>
    <mergeCell ref="C106:K106"/>
    <mergeCell ref="I130:J130"/>
    <mergeCell ref="I131:J131"/>
    <mergeCell ref="M130:N130"/>
    <mergeCell ref="M131:N131"/>
    <mergeCell ref="M132:N132"/>
    <mergeCell ref="I83:I85"/>
    <mergeCell ref="C80:K80"/>
    <mergeCell ref="C91:K91"/>
    <mergeCell ref="L91:S91"/>
    <mergeCell ref="U69:U70"/>
    <mergeCell ref="R69:R70"/>
    <mergeCell ref="T69:T70"/>
    <mergeCell ref="Q83:Q85"/>
    <mergeCell ref="P83:P85"/>
    <mergeCell ref="L80:S80"/>
    <mergeCell ref="P147:P149"/>
    <mergeCell ref="Q147:Q149"/>
    <mergeCell ref="D147:D149"/>
    <mergeCell ref="E147:E149"/>
    <mergeCell ref="H147:H149"/>
    <mergeCell ref="I147:I149"/>
    <mergeCell ref="J147:J149"/>
    <mergeCell ref="K147:K149"/>
    <mergeCell ref="L147:L149"/>
    <mergeCell ref="M147:M149"/>
    <mergeCell ref="O147:O149"/>
    <mergeCell ref="B3:P3"/>
    <mergeCell ref="B4:P4"/>
    <mergeCell ref="B6:P6"/>
    <mergeCell ref="B5:P5"/>
    <mergeCell ref="C144:K144"/>
    <mergeCell ref="L144:S144"/>
    <mergeCell ref="H83:H85"/>
    <mergeCell ref="E83:E85"/>
    <mergeCell ref="D83:D85"/>
    <mergeCell ref="O83:O85"/>
    <mergeCell ref="M83:M85"/>
    <mergeCell ref="L83:L85"/>
    <mergeCell ref="J83:J85"/>
    <mergeCell ref="K83:K85"/>
  </mergeCells>
  <phoneticPr fontId="1"/>
  <conditionalFormatting sqref="Q92 L92">
    <cfRule type="duplicateValues" dxfId="11" priority="15"/>
  </conditionalFormatting>
  <conditionalFormatting sqref="Q107 L107">
    <cfRule type="duplicateValues" dxfId="10" priority="14"/>
  </conditionalFormatting>
  <conditionalFormatting sqref="Q81 L81">
    <cfRule type="duplicateValues" dxfId="9" priority="13"/>
  </conditionalFormatting>
  <conditionalFormatting sqref="L154">
    <cfRule type="duplicateValues" dxfId="8" priority="12"/>
  </conditionalFormatting>
  <conditionalFormatting sqref="N154 F154 D154">
    <cfRule type="duplicateValues" dxfId="7" priority="11"/>
  </conditionalFormatting>
  <conditionalFormatting sqref="Q154">
    <cfRule type="duplicateValues" dxfId="6" priority="10"/>
  </conditionalFormatting>
  <conditionalFormatting sqref="Q145 L145">
    <cfRule type="duplicateValues" dxfId="5" priority="6"/>
  </conditionalFormatting>
  <conditionalFormatting sqref="L163">
    <cfRule type="duplicateValues" dxfId="4" priority="5"/>
  </conditionalFormatting>
  <conditionalFormatting sqref="N163 F163 D163">
    <cfRule type="duplicateValues" dxfId="3" priority="4"/>
  </conditionalFormatting>
  <conditionalFormatting sqref="Q163">
    <cfRule type="duplicateValues" dxfId="2" priority="3"/>
  </conditionalFormatting>
  <conditionalFormatting sqref="I186">
    <cfRule type="duplicateValues" dxfId="1" priority="2"/>
  </conditionalFormatting>
  <conditionalFormatting sqref="I192">
    <cfRule type="duplicateValues" dxfId="0" priority="1"/>
  </conditionalFormatting>
  <pageMargins left="3.937007874015748E-2" right="3.937007874015748E-2" top="0.35433070866141736" bottom="0.15748031496062992" header="0.31496062992125984" footer="0.31496062992125984"/>
  <pageSetup paperSize="9" scale="87" fitToHeight="0" orientation="landscape" horizontalDpi="4294967293" verticalDpi="0" r:id="rId1"/>
  <drawing r:id="rId2"/>
  <legacyDrawing r:id="rId3"/>
  <oleObjects>
    <mc:AlternateContent xmlns:mc="http://schemas.openxmlformats.org/markup-compatibility/2006">
      <mc:Choice Requires="x14">
        <oleObject progId="Word.Document.12" shapeId="1034" r:id="rId4">
          <objectPr defaultSize="0" autoPict="0" r:id="rId5">
            <anchor moveWithCells="1">
              <from>
                <xdr:col>2</xdr:col>
                <xdr:colOff>0</xdr:colOff>
                <xdr:row>49</xdr:row>
                <xdr:rowOff>0</xdr:rowOff>
              </from>
              <to>
                <xdr:col>9</xdr:col>
                <xdr:colOff>466725</xdr:colOff>
                <xdr:row>50</xdr:row>
                <xdr:rowOff>152400</xdr:rowOff>
              </to>
            </anchor>
          </objectPr>
        </oleObject>
      </mc:Choice>
      <mc:Fallback>
        <oleObject progId="Word.Document.12" shapeId="1034" r:id="rId4"/>
      </mc:Fallback>
    </mc:AlternateContent>
    <mc:AlternateContent xmlns:mc="http://schemas.openxmlformats.org/markup-compatibility/2006">
      <mc:Choice Requires="x14">
        <oleObject progId="Equation.3" shapeId="1035" r:id="rId6">
          <objectPr defaultSize="0" autoPict="0" r:id="rId7">
            <anchor moveWithCells="1" sizeWithCells="1">
              <from>
                <xdr:col>2</xdr:col>
                <xdr:colOff>47625</xdr:colOff>
                <xdr:row>23</xdr:row>
                <xdr:rowOff>76200</xdr:rowOff>
              </from>
              <to>
                <xdr:col>2</xdr:col>
                <xdr:colOff>504825</xdr:colOff>
                <xdr:row>24</xdr:row>
                <xdr:rowOff>209550</xdr:rowOff>
              </to>
            </anchor>
          </objectPr>
        </oleObject>
      </mc:Choice>
      <mc:Fallback>
        <oleObject progId="Equation.3" shapeId="1035" r:id="rId6"/>
      </mc:Fallback>
    </mc:AlternateContent>
    <mc:AlternateContent xmlns:mc="http://schemas.openxmlformats.org/markup-compatibility/2006">
      <mc:Choice Requires="x14">
        <oleObject progId="Word.Document.12" shapeId="1038" r:id="rId8">
          <objectPr defaultSize="0" r:id="rId9">
            <anchor moveWithCells="1">
              <from>
                <xdr:col>1</xdr:col>
                <xdr:colOff>352425</xdr:colOff>
                <xdr:row>37</xdr:row>
                <xdr:rowOff>19050</xdr:rowOff>
              </from>
              <to>
                <xdr:col>6</xdr:col>
                <xdr:colOff>600075</xdr:colOff>
                <xdr:row>39</xdr:row>
                <xdr:rowOff>9525</xdr:rowOff>
              </to>
            </anchor>
          </objectPr>
        </oleObject>
      </mc:Choice>
      <mc:Fallback>
        <oleObject progId="Word.Document.12" shapeId="1038" r:id="rId8"/>
      </mc:Fallback>
    </mc:AlternateContent>
    <mc:AlternateContent xmlns:mc="http://schemas.openxmlformats.org/markup-compatibility/2006">
      <mc:Choice Requires="x14">
        <oleObject progId="Word.Document.12" shapeId="1040" r:id="rId10">
          <objectPr defaultSize="0" r:id="rId11">
            <anchor moveWithCells="1">
              <from>
                <xdr:col>2</xdr:col>
                <xdr:colOff>352425</xdr:colOff>
                <xdr:row>43</xdr:row>
                <xdr:rowOff>38100</xdr:rowOff>
              </from>
              <to>
                <xdr:col>9</xdr:col>
                <xdr:colOff>495300</xdr:colOff>
                <xdr:row>45</xdr:row>
                <xdr:rowOff>133350</xdr:rowOff>
              </to>
            </anchor>
          </objectPr>
        </oleObject>
      </mc:Choice>
      <mc:Fallback>
        <oleObject progId="Word.Document.12" shapeId="1040" r:id="rId10"/>
      </mc:Fallback>
    </mc:AlternateContent>
    <mc:AlternateContent xmlns:mc="http://schemas.openxmlformats.org/markup-compatibility/2006">
      <mc:Choice Requires="x14">
        <oleObject progId="Word.Document.12" shapeId="1042" r:id="rId12">
          <objectPr defaultSize="0" autoPict="0" r:id="rId13">
            <anchor moveWithCells="1">
              <from>
                <xdr:col>1</xdr:col>
                <xdr:colOff>209550</xdr:colOff>
                <xdr:row>48</xdr:row>
                <xdr:rowOff>38100</xdr:rowOff>
              </from>
              <to>
                <xdr:col>9</xdr:col>
                <xdr:colOff>561975</xdr:colOff>
                <xdr:row>50</xdr:row>
                <xdr:rowOff>123825</xdr:rowOff>
              </to>
            </anchor>
          </objectPr>
        </oleObject>
      </mc:Choice>
      <mc:Fallback>
        <oleObject progId="Word.Document.12" shapeId="1042" r:id="rId1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Home page自動計算Program</vt:lpstr>
      <vt:lpstr>'Home page自動計算Program'!_Hlk104703264</vt:lpstr>
      <vt:lpstr>'Home page自動計算Program'!OLE_LINK31</vt:lpstr>
      <vt:lpstr>'Home page自動計算Program'!Print_Area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南波正敏</dc:creator>
  <cp:lastModifiedBy>koyasu</cp:lastModifiedBy>
  <cp:lastPrinted>2022-09-20T21:58:03Z</cp:lastPrinted>
  <dcterms:created xsi:type="dcterms:W3CDTF">2022-09-07T08:11:57Z</dcterms:created>
  <dcterms:modified xsi:type="dcterms:W3CDTF">2022-09-26T03:23:01Z</dcterms:modified>
</cp:coreProperties>
</file>